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M Umsida 2023\Yudisium\"/>
    </mc:Choice>
  </mc:AlternateContent>
  <xr:revisionPtr revIDLastSave="0" documentId="13_ncr:1_{31D944D8-3E9A-4398-8C1F-508D691F8DA9}" xr6:coauthVersionLast="47" xr6:coauthVersionMax="47" xr10:uidLastSave="{00000000-0000-0000-0000-000000000000}"/>
  <bookViews>
    <workbookView xWindow="-108" yWindow="-108" windowWidth="23256" windowHeight="12456" activeTab="2" xr2:uid="{93270F53-8A2F-497C-A968-464EA28C8758}"/>
  </bookViews>
  <sheets>
    <sheet name="Grouping" sheetId="3" r:id="rId1"/>
    <sheet name="Measurement" sheetId="1" r:id="rId2"/>
    <sheet name="Evaluation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5" i="3" l="1"/>
  <c r="O35" i="3"/>
  <c r="P35" i="3"/>
  <c r="M35" i="3"/>
  <c r="N22" i="3"/>
  <c r="O22" i="3"/>
  <c r="P22" i="3"/>
  <c r="Q22" i="3"/>
  <c r="M22" i="3"/>
  <c r="R8" i="3"/>
  <c r="R7" i="3"/>
  <c r="R6" i="3"/>
  <c r="R5" i="3"/>
  <c r="N9" i="3"/>
  <c r="O9" i="3"/>
  <c r="P9" i="3"/>
  <c r="Q9" i="3"/>
  <c r="M9" i="3"/>
  <c r="E9" i="4"/>
  <c r="D9" i="4"/>
  <c r="AC23" i="1"/>
  <c r="AC22" i="1"/>
  <c r="AC21" i="1"/>
  <c r="AC11" i="1"/>
  <c r="AC10" i="1"/>
  <c r="AC9" i="1"/>
  <c r="AL67" i="1"/>
  <c r="AM67" i="1"/>
  <c r="AN67" i="1"/>
  <c r="AO67" i="1"/>
  <c r="AP67" i="1"/>
  <c r="AM66" i="1"/>
  <c r="AN66" i="1"/>
  <c r="AO66" i="1"/>
  <c r="AP66" i="1"/>
  <c r="AL66" i="1"/>
  <c r="P33" i="3"/>
  <c r="P32" i="3"/>
  <c r="P31" i="3"/>
  <c r="P30" i="3"/>
  <c r="O34" i="3"/>
  <c r="N34" i="3"/>
  <c r="M34" i="3"/>
  <c r="Q20" i="3"/>
  <c r="Q19" i="3"/>
  <c r="Q18" i="3"/>
  <c r="Q17" i="3"/>
  <c r="P21" i="3"/>
  <c r="O21" i="3"/>
  <c r="N21" i="3"/>
  <c r="M21" i="3"/>
  <c r="Q21" i="3" l="1"/>
  <c r="R9" i="3"/>
  <c r="R10" i="3" s="1"/>
  <c r="AC12" i="1"/>
  <c r="P34" i="3"/>
  <c r="AC24" i="1"/>
  <c r="O10" i="3" l="1"/>
  <c r="P10" i="3"/>
  <c r="Q10" i="3"/>
  <c r="M10" i="3"/>
  <c r="N10" i="3"/>
</calcChain>
</file>

<file path=xl/sharedStrings.xml><?xml version="1.0" encoding="utf-8"?>
<sst xmlns="http://schemas.openxmlformats.org/spreadsheetml/2006/main" count="213" uniqueCount="103">
  <si>
    <t>No</t>
  </si>
  <si>
    <t>Variabel</t>
  </si>
  <si>
    <t>Customer and team integration</t>
  </si>
  <si>
    <t>Delivery frequency</t>
  </si>
  <si>
    <t>Decision-making time</t>
  </si>
  <si>
    <t>Project plan update time</t>
  </si>
  <si>
    <t>Respondents</t>
  </si>
  <si>
    <t>Organizational Satisfaction</t>
  </si>
  <si>
    <t>Satisfied Crew</t>
  </si>
  <si>
    <t>Satisfied Customer/Partner</t>
  </si>
  <si>
    <t>Average Valuation</t>
  </si>
  <si>
    <t>Efficiency Factors</t>
  </si>
  <si>
    <t>Initial Party</t>
  </si>
  <si>
    <t>Owner</t>
  </si>
  <si>
    <t>Consultant</t>
  </si>
  <si>
    <t>Contractor</t>
  </si>
  <si>
    <t>DCS</t>
  </si>
  <si>
    <t>Supplier</t>
  </si>
  <si>
    <t>APM</t>
  </si>
  <si>
    <t>Hybrid</t>
  </si>
  <si>
    <t>√</t>
  </si>
  <si>
    <t xml:space="preserve">Standard </t>
  </si>
  <si>
    <t>-</t>
  </si>
  <si>
    <t>Respondent Current Position</t>
  </si>
  <si>
    <t>Position</t>
  </si>
  <si>
    <t>BOC</t>
  </si>
  <si>
    <t>BOD</t>
  </si>
  <si>
    <t>Manager</t>
  </si>
  <si>
    <t>Supervisor</t>
  </si>
  <si>
    <t>Staff</t>
  </si>
  <si>
    <t>Respondent Level Of Education</t>
  </si>
  <si>
    <t>Level of Education</t>
  </si>
  <si>
    <t>PHD</t>
  </si>
  <si>
    <t>Bachelor</t>
  </si>
  <si>
    <t>Master</t>
  </si>
  <si>
    <t>High School</t>
  </si>
  <si>
    <t>Respondent Years Of Experience</t>
  </si>
  <si>
    <t xml:space="preserve">Total </t>
  </si>
  <si>
    <t>Sub Total</t>
  </si>
  <si>
    <t>Party</t>
  </si>
  <si>
    <t>5-15 Years</t>
  </si>
  <si>
    <t>&lt;5 Years</t>
  </si>
  <si>
    <t>Years Of Experience</t>
  </si>
  <si>
    <t>&gt;15 Years</t>
  </si>
  <si>
    <t>APM Practice in SCM Construction Projects</t>
  </si>
  <si>
    <t>1.Measurement of how important of APM on SCM(scale 1 unimportant to scale 5 most important)</t>
  </si>
  <si>
    <t>No.</t>
  </si>
  <si>
    <t>Commissioner</t>
  </si>
  <si>
    <t>Director 1</t>
  </si>
  <si>
    <t>Director 2</t>
  </si>
  <si>
    <t>Manager 1</t>
  </si>
  <si>
    <t>Manager 2</t>
  </si>
  <si>
    <t>Staff 1</t>
  </si>
  <si>
    <t>Staff 2</t>
  </si>
  <si>
    <t>Supervisor 1</t>
  </si>
  <si>
    <t>Supervisor 2</t>
  </si>
  <si>
    <t>BOC 1</t>
  </si>
  <si>
    <t>BOC 2</t>
  </si>
  <si>
    <t>BOD 1</t>
  </si>
  <si>
    <t>BOD 2</t>
  </si>
  <si>
    <t>Category</t>
  </si>
  <si>
    <t>SCM Implemeted</t>
  </si>
  <si>
    <t>(BLUE)                                           3 to 6 mean important to implement APM</t>
  </si>
  <si>
    <t>(RED)                                                                                  Less than 3 mean not important to implement APM</t>
  </si>
  <si>
    <t>Measurement scale: Unimportant to Most Important</t>
  </si>
  <si>
    <t>Respondent           (Position)</t>
  </si>
  <si>
    <t>2. Measurement Of Agility</t>
  </si>
  <si>
    <t xml:space="preserve">Variable </t>
  </si>
  <si>
    <t>Implement APM on SCM</t>
  </si>
  <si>
    <t>Yes</t>
  </si>
  <si>
    <t xml:space="preserve">Success/Satisfaction Factors of Stakeholder </t>
  </si>
  <si>
    <t xml:space="preserve">Success /                       Satisfaction Factors of Stakeholder </t>
  </si>
  <si>
    <r>
      <rPr>
        <b/>
        <sz val="10"/>
        <color theme="1"/>
        <rFont val="Arial"/>
        <family val="2"/>
      </rPr>
      <t>1.</t>
    </r>
    <r>
      <rPr>
        <b/>
        <sz val="8"/>
        <color theme="1"/>
        <rFont val="Arial"/>
        <family val="2"/>
      </rPr>
      <t xml:space="preserve">                                              Customer and team integration</t>
    </r>
  </si>
  <si>
    <r>
      <rPr>
        <b/>
        <sz val="10"/>
        <color theme="1"/>
        <rFont val="Arial"/>
        <family val="2"/>
      </rPr>
      <t>2.</t>
    </r>
    <r>
      <rPr>
        <b/>
        <sz val="8"/>
        <color theme="1"/>
        <rFont val="Arial"/>
        <family val="2"/>
      </rPr>
      <t xml:space="preserve">                  Delivery frequency</t>
    </r>
  </si>
  <si>
    <r>
      <rPr>
        <b/>
        <sz val="10"/>
        <color theme="1"/>
        <rFont val="Arial"/>
        <family val="2"/>
      </rPr>
      <t>3.</t>
    </r>
    <r>
      <rPr>
        <b/>
        <sz val="8"/>
        <color theme="1"/>
        <rFont val="Arial"/>
        <family val="2"/>
      </rPr>
      <t xml:space="preserve">                         Customer validation Needed</t>
    </r>
  </si>
  <si>
    <r>
      <rPr>
        <b/>
        <sz val="10"/>
        <color theme="1"/>
        <rFont val="Arial"/>
        <family val="2"/>
      </rPr>
      <t xml:space="preserve">4. </t>
    </r>
    <r>
      <rPr>
        <b/>
        <sz val="8"/>
        <color theme="1"/>
        <rFont val="Arial"/>
        <family val="2"/>
      </rPr>
      <t xml:space="preserve">                                 Decision-making time</t>
    </r>
  </si>
  <si>
    <r>
      <rPr>
        <b/>
        <sz val="10"/>
        <color theme="1"/>
        <rFont val="Arial"/>
        <family val="2"/>
      </rPr>
      <t xml:space="preserve">5.  </t>
    </r>
    <r>
      <rPr>
        <b/>
        <sz val="8"/>
        <color theme="1"/>
        <rFont val="Arial"/>
        <family val="2"/>
      </rPr>
      <t xml:space="preserve">                       Project plan update time</t>
    </r>
  </si>
  <si>
    <t>Parameter Variable 3: Scale 1 strongly disagrees to scale 6 strongly agrees</t>
  </si>
  <si>
    <t>Everage Valuation   SCM with APM</t>
  </si>
  <si>
    <t>Everage Valuation   SCM without APM</t>
  </si>
  <si>
    <t>3. Measurement of Efficiency Factors on Project SCM with APM Practice</t>
  </si>
  <si>
    <t>4. Measurement of stakeholder satisfied factors  on Project SCM with APM Practice</t>
  </si>
  <si>
    <t>Achieving SCM Budget Goals</t>
  </si>
  <si>
    <t>Achieving SCM Time Goals</t>
  </si>
  <si>
    <t>Achieving SCM Scope and Objective Requirements</t>
  </si>
  <si>
    <t>Parameters Likert: 1—satisfy, 2—goal not fully achieved, 3—fully fulfilled goal, 4—exceeded goal, 5—excellent.</t>
  </si>
  <si>
    <t>Variable</t>
  </si>
  <si>
    <t>Process SCM Without APM</t>
  </si>
  <si>
    <t>Process SCM with APM Practices</t>
  </si>
  <si>
    <t>Customer validation</t>
  </si>
  <si>
    <t>Total</t>
  </si>
  <si>
    <t>Efficiency Factor</t>
  </si>
  <si>
    <t>Evaluation of SCM Agility (with and without APM)</t>
  </si>
  <si>
    <t xml:space="preserve">Satisfied Customer/Partner </t>
  </si>
  <si>
    <t>Evaluation of SCM efficiency factor</t>
  </si>
  <si>
    <t>Evaluation of stakeholder success/satisfaction factor</t>
  </si>
  <si>
    <t>Precentage</t>
  </si>
  <si>
    <t>Parameter Variable 4 &amp; 5: (1)-more than 30 days, (2)-15 up to 30 days, (3)-8 up to 14 days, (4)-4 up to 7 days, (5)-1 up to 3 days, and (6)-less than 24 hours</t>
  </si>
  <si>
    <t>Parameter Variable 1 &amp; 2: [(1). more than six months, (2). @six months, (3). Every 2 month, (4). Every month, (5). Every week, (6). Every day]</t>
  </si>
  <si>
    <t>Company Involved</t>
  </si>
  <si>
    <t>PIAPSBY</t>
  </si>
  <si>
    <t>CHNSTS</t>
  </si>
  <si>
    <t>HCTS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</si>
</sst>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8.5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6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quotePrefix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3" fontId="4" fillId="0" borderId="1" xfId="1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1" applyNumberFormat="1" applyFont="1" applyFill="1" applyBorder="1" applyAlignment="1">
      <alignment vertical="center" wrapText="1"/>
    </xf>
    <xf numFmtId="164" fontId="8" fillId="0" borderId="0" xfId="0" applyNumberFormat="1" applyFont="1" applyAlignment="1">
      <alignment vertical="center"/>
    </xf>
    <xf numFmtId="164" fontId="8" fillId="0" borderId="0" xfId="1" applyNumberFormat="1" applyFont="1" applyFill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6" xfId="0" quotePrefix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4" xfId="0" quotePrefix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1" fontId="4" fillId="0" borderId="26" xfId="0" applyNumberFormat="1" applyFont="1" applyBorder="1" applyAlignment="1">
      <alignment horizontal="center" vertical="center"/>
    </xf>
    <xf numFmtId="1" fontId="4" fillId="0" borderId="27" xfId="0" applyNumberFormat="1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9" fontId="2" fillId="0" borderId="6" xfId="2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6" xfId="2" applyFont="1" applyBorder="1" applyAlignment="1">
      <alignment horizontal="center"/>
    </xf>
    <xf numFmtId="0" fontId="4" fillId="0" borderId="32" xfId="0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2" xfId="0" quotePrefix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9" fontId="2" fillId="0" borderId="3" xfId="2" applyFont="1" applyBorder="1" applyAlignment="1">
      <alignment horizontal="center" vertical="center"/>
    </xf>
    <xf numFmtId="0" fontId="4" fillId="0" borderId="3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9" fontId="2" fillId="0" borderId="4" xfId="2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textRotation="180" wrapText="1"/>
    </xf>
    <xf numFmtId="0" fontId="4" fillId="0" borderId="15" xfId="0" applyFont="1" applyBorder="1" applyAlignment="1">
      <alignment horizontal="center" vertical="center" textRotation="180" wrapText="1"/>
    </xf>
    <xf numFmtId="0" fontId="4" fillId="0" borderId="24" xfId="0" applyFont="1" applyBorder="1" applyAlignment="1">
      <alignment horizontal="center" vertical="center" textRotation="180" wrapText="1"/>
    </xf>
    <xf numFmtId="0" fontId="4" fillId="0" borderId="1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textRotation="180" wrapText="1"/>
    </xf>
    <xf numFmtId="0" fontId="4" fillId="0" borderId="1" xfId="0" applyFont="1" applyBorder="1" applyAlignment="1">
      <alignment horizontal="center" vertical="center" textRotation="180" wrapText="1"/>
    </xf>
    <xf numFmtId="0" fontId="4" fillId="0" borderId="10" xfId="0" applyFont="1" applyBorder="1" applyAlignment="1">
      <alignment horizontal="center" vertical="center" textRotation="180" wrapText="1"/>
    </xf>
    <xf numFmtId="0" fontId="4" fillId="0" borderId="1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8" xfId="0" applyFont="1" applyFill="1" applyBorder="1" applyAlignment="1">
      <alignment horizontal="center" vertical="top" wrapText="1"/>
    </xf>
    <xf numFmtId="0" fontId="9" fillId="3" borderId="18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5" borderId="20" xfId="0" applyFont="1" applyFill="1" applyBorder="1" applyAlignment="1">
      <alignment horizontal="left" vertical="center" wrapText="1"/>
    </xf>
    <xf numFmtId="0" fontId="9" fillId="5" borderId="21" xfId="0" applyFont="1" applyFill="1" applyBorder="1" applyAlignment="1">
      <alignment horizontal="left" vertical="center" wrapText="1"/>
    </xf>
    <xf numFmtId="0" fontId="9" fillId="5" borderId="22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180" wrapText="1"/>
    </xf>
    <xf numFmtId="0" fontId="4" fillId="0" borderId="16" xfId="0" applyFont="1" applyBorder="1" applyAlignment="1">
      <alignment horizontal="center" vertical="center" textRotation="180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10886</xdr:colOff>
      <xdr:row>6</xdr:row>
      <xdr:rowOff>62897</xdr:rowOff>
    </xdr:from>
    <xdr:to>
      <xdr:col>40</xdr:col>
      <xdr:colOff>10015</xdr:colOff>
      <xdr:row>6</xdr:row>
      <xdr:rowOff>154337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62B2EABE-FCAA-35AB-6DB0-4CEF47096B70}"/>
            </a:ext>
          </a:extLst>
        </xdr:cNvPr>
        <xdr:cNvSpPr/>
      </xdr:nvSpPr>
      <xdr:spPr>
        <a:xfrm>
          <a:off x="15233953" y="1078897"/>
          <a:ext cx="3080995" cy="91440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1</xdr:colOff>
      <xdr:row>7</xdr:row>
      <xdr:rowOff>56848</xdr:rowOff>
    </xdr:from>
    <xdr:to>
      <xdr:col>41</xdr:col>
      <xdr:colOff>0</xdr:colOff>
      <xdr:row>7</xdr:row>
      <xdr:rowOff>148288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F626626F-B1C4-154B-0314-771EF1AC3B52}"/>
            </a:ext>
          </a:extLst>
        </xdr:cNvPr>
        <xdr:cNvSpPr/>
      </xdr:nvSpPr>
      <xdr:spPr>
        <a:xfrm>
          <a:off x="15223068" y="1276048"/>
          <a:ext cx="3852332" cy="91440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</xdr:colOff>
      <xdr:row>8</xdr:row>
      <xdr:rowOff>62896</xdr:rowOff>
    </xdr:from>
    <xdr:to>
      <xdr:col>41</xdr:col>
      <xdr:colOff>0</xdr:colOff>
      <xdr:row>8</xdr:row>
      <xdr:rowOff>152158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8FC00CFD-B8C2-708D-BB45-3213DCCE6E4A}"/>
            </a:ext>
          </a:extLst>
        </xdr:cNvPr>
        <xdr:cNvSpPr/>
      </xdr:nvSpPr>
      <xdr:spPr>
        <a:xfrm>
          <a:off x="15223068" y="1485296"/>
          <a:ext cx="385233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10886</xdr:colOff>
      <xdr:row>9</xdr:row>
      <xdr:rowOff>62896</xdr:rowOff>
    </xdr:from>
    <xdr:to>
      <xdr:col>40</xdr:col>
      <xdr:colOff>10015</xdr:colOff>
      <xdr:row>9</xdr:row>
      <xdr:rowOff>152158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3C9A8230-C5E2-EAD1-225F-43C82811F456}"/>
            </a:ext>
          </a:extLst>
        </xdr:cNvPr>
        <xdr:cNvSpPr/>
      </xdr:nvSpPr>
      <xdr:spPr>
        <a:xfrm>
          <a:off x="15233953" y="1688496"/>
          <a:ext cx="3080995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1149531</xdr:colOff>
      <xdr:row>10</xdr:row>
      <xdr:rowOff>62897</xdr:rowOff>
    </xdr:from>
    <xdr:to>
      <xdr:col>39</xdr:col>
      <xdr:colOff>11321</xdr:colOff>
      <xdr:row>10</xdr:row>
      <xdr:rowOff>152159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3DB53B73-9551-0FFA-2CBA-1A05A38ECD54}"/>
            </a:ext>
          </a:extLst>
        </xdr:cNvPr>
        <xdr:cNvSpPr/>
      </xdr:nvSpPr>
      <xdr:spPr>
        <a:xfrm>
          <a:off x="15221131" y="1891697"/>
          <a:ext cx="2324657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11</xdr:row>
      <xdr:rowOff>62898</xdr:rowOff>
    </xdr:from>
    <xdr:to>
      <xdr:col>41</xdr:col>
      <xdr:colOff>0</xdr:colOff>
      <xdr:row>11</xdr:row>
      <xdr:rowOff>152160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E3F41198-FC1B-1451-C5B8-0D4647624C72}"/>
            </a:ext>
          </a:extLst>
        </xdr:cNvPr>
        <xdr:cNvSpPr/>
      </xdr:nvSpPr>
      <xdr:spPr>
        <a:xfrm>
          <a:off x="15223067" y="2094898"/>
          <a:ext cx="3852333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10886</xdr:colOff>
      <xdr:row>12</xdr:row>
      <xdr:rowOff>54431</xdr:rowOff>
    </xdr:from>
    <xdr:to>
      <xdr:col>40</xdr:col>
      <xdr:colOff>10015</xdr:colOff>
      <xdr:row>12</xdr:row>
      <xdr:rowOff>143693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F73DB6A0-449D-9F36-D352-E83B7DFB2EBA}"/>
            </a:ext>
          </a:extLst>
        </xdr:cNvPr>
        <xdr:cNvSpPr/>
      </xdr:nvSpPr>
      <xdr:spPr>
        <a:xfrm>
          <a:off x="14292943" y="2558145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10886</xdr:colOff>
      <xdr:row>14</xdr:row>
      <xdr:rowOff>54431</xdr:rowOff>
    </xdr:from>
    <xdr:to>
      <xdr:col>40</xdr:col>
      <xdr:colOff>10015</xdr:colOff>
      <xdr:row>14</xdr:row>
      <xdr:rowOff>143693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B97617A3-2A19-2191-E4F3-BB9E134886F2}"/>
            </a:ext>
          </a:extLst>
        </xdr:cNvPr>
        <xdr:cNvSpPr/>
      </xdr:nvSpPr>
      <xdr:spPr>
        <a:xfrm>
          <a:off x="14292943" y="2971802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15</xdr:row>
      <xdr:rowOff>54431</xdr:rowOff>
    </xdr:from>
    <xdr:to>
      <xdr:col>38</xdr:col>
      <xdr:colOff>8708</xdr:colOff>
      <xdr:row>15</xdr:row>
      <xdr:rowOff>143693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2EF42A87-B9DB-483B-FAB7-290C72FBF7D9}"/>
            </a:ext>
          </a:extLst>
        </xdr:cNvPr>
        <xdr:cNvSpPr/>
      </xdr:nvSpPr>
      <xdr:spPr>
        <a:xfrm>
          <a:off x="14282057" y="3178631"/>
          <a:ext cx="1554480" cy="8926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16</xdr:row>
      <xdr:rowOff>54430</xdr:rowOff>
    </xdr:from>
    <xdr:to>
      <xdr:col>38</xdr:col>
      <xdr:colOff>8708</xdr:colOff>
      <xdr:row>16</xdr:row>
      <xdr:rowOff>143692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86EDA8D2-43CC-FA46-A5EE-2D5213517DFD}"/>
            </a:ext>
          </a:extLst>
        </xdr:cNvPr>
        <xdr:cNvSpPr/>
      </xdr:nvSpPr>
      <xdr:spPr>
        <a:xfrm>
          <a:off x="14282057" y="3385459"/>
          <a:ext cx="1554480" cy="8926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29</xdr:row>
      <xdr:rowOff>65317</xdr:rowOff>
    </xdr:from>
    <xdr:to>
      <xdr:col>38</xdr:col>
      <xdr:colOff>8708</xdr:colOff>
      <xdr:row>29</xdr:row>
      <xdr:rowOff>154579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80E6934B-6AD2-0B17-1048-7FD8A00686C1}"/>
            </a:ext>
          </a:extLst>
        </xdr:cNvPr>
        <xdr:cNvSpPr/>
      </xdr:nvSpPr>
      <xdr:spPr>
        <a:xfrm>
          <a:off x="14282057" y="6085117"/>
          <a:ext cx="1554480" cy="8926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30</xdr:row>
      <xdr:rowOff>54431</xdr:rowOff>
    </xdr:from>
    <xdr:to>
      <xdr:col>38</xdr:col>
      <xdr:colOff>8708</xdr:colOff>
      <xdr:row>30</xdr:row>
      <xdr:rowOff>143693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E078CD5F-B214-6932-1F29-558C0000725F}"/>
            </a:ext>
          </a:extLst>
        </xdr:cNvPr>
        <xdr:cNvSpPr/>
      </xdr:nvSpPr>
      <xdr:spPr>
        <a:xfrm>
          <a:off x="14282057" y="6281060"/>
          <a:ext cx="1554480" cy="89262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10886</xdr:colOff>
      <xdr:row>28</xdr:row>
      <xdr:rowOff>65316</xdr:rowOff>
    </xdr:from>
    <xdr:to>
      <xdr:col>39</xdr:col>
      <xdr:colOff>14805</xdr:colOff>
      <xdr:row>28</xdr:row>
      <xdr:rowOff>154578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A3BF85BA-3D66-3471-4FBA-D69FF2E4EE86}"/>
            </a:ext>
          </a:extLst>
        </xdr:cNvPr>
        <xdr:cNvSpPr/>
      </xdr:nvSpPr>
      <xdr:spPr>
        <a:xfrm>
          <a:off x="14292943" y="5878287"/>
          <a:ext cx="2322576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27</xdr:row>
      <xdr:rowOff>65315</xdr:rowOff>
    </xdr:from>
    <xdr:to>
      <xdr:col>39</xdr:col>
      <xdr:colOff>3919</xdr:colOff>
      <xdr:row>27</xdr:row>
      <xdr:rowOff>154577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DC63343E-DB59-C21B-CE70-D3975B279F8D}"/>
            </a:ext>
          </a:extLst>
        </xdr:cNvPr>
        <xdr:cNvSpPr/>
      </xdr:nvSpPr>
      <xdr:spPr>
        <a:xfrm>
          <a:off x="14282057" y="5671458"/>
          <a:ext cx="2322576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41</xdr:col>
      <xdr:colOff>97973</xdr:colOff>
      <xdr:row>7</xdr:row>
      <xdr:rowOff>174163</xdr:rowOff>
    </xdr:from>
    <xdr:to>
      <xdr:col>41</xdr:col>
      <xdr:colOff>722813</xdr:colOff>
      <xdr:row>8</xdr:row>
      <xdr:rowOff>76190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AA93FB70-BBA1-1565-AAF5-95B8A489BAD6}"/>
            </a:ext>
          </a:extLst>
        </xdr:cNvPr>
        <xdr:cNvSpPr/>
      </xdr:nvSpPr>
      <xdr:spPr>
        <a:xfrm>
          <a:off x="17732830" y="1632849"/>
          <a:ext cx="624840" cy="10885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41</xdr:col>
      <xdr:colOff>108859</xdr:colOff>
      <xdr:row>20</xdr:row>
      <xdr:rowOff>87082</xdr:rowOff>
    </xdr:from>
    <xdr:to>
      <xdr:col>41</xdr:col>
      <xdr:colOff>718459</xdr:colOff>
      <xdr:row>20</xdr:row>
      <xdr:rowOff>195936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B21CDF02-785B-4B79-781E-10E6C702E94B}"/>
            </a:ext>
          </a:extLst>
        </xdr:cNvPr>
        <xdr:cNvSpPr/>
      </xdr:nvSpPr>
      <xdr:spPr>
        <a:xfrm>
          <a:off x="17743716" y="4234539"/>
          <a:ext cx="609600" cy="108854"/>
        </a:xfrm>
        <a:prstGeom prst="rect">
          <a:avLst/>
        </a:prstGeom>
        <a:solidFill>
          <a:schemeClr val="accent1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17</xdr:row>
      <xdr:rowOff>65315</xdr:rowOff>
    </xdr:from>
    <xdr:to>
      <xdr:col>39</xdr:col>
      <xdr:colOff>3919</xdr:colOff>
      <xdr:row>17</xdr:row>
      <xdr:rowOff>154577</xdr:rowOff>
    </xdr:to>
    <xdr:sp macro="" textlink="">
      <xdr:nvSpPr>
        <xdr:cNvPr id="19" name="Rectangle 18">
          <a:extLst>
            <a:ext uri="{FF2B5EF4-FFF2-40B4-BE49-F238E27FC236}">
              <a16:creationId xmlns:a16="http://schemas.microsoft.com/office/drawing/2014/main" id="{BED91AEC-E391-2873-4C49-33208B08B9C5}"/>
            </a:ext>
          </a:extLst>
        </xdr:cNvPr>
        <xdr:cNvSpPr/>
      </xdr:nvSpPr>
      <xdr:spPr>
        <a:xfrm>
          <a:off x="14282057" y="3603172"/>
          <a:ext cx="2322576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10886</xdr:colOff>
      <xdr:row>19</xdr:row>
      <xdr:rowOff>65317</xdr:rowOff>
    </xdr:from>
    <xdr:to>
      <xdr:col>40</xdr:col>
      <xdr:colOff>10015</xdr:colOff>
      <xdr:row>19</xdr:row>
      <xdr:rowOff>154579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92989643-EADF-0DE6-156A-3AB15CB7C9DE}"/>
            </a:ext>
          </a:extLst>
        </xdr:cNvPr>
        <xdr:cNvSpPr/>
      </xdr:nvSpPr>
      <xdr:spPr>
        <a:xfrm>
          <a:off x="14292943" y="4016831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1149531</xdr:colOff>
      <xdr:row>25</xdr:row>
      <xdr:rowOff>65316</xdr:rowOff>
    </xdr:from>
    <xdr:to>
      <xdr:col>39</xdr:col>
      <xdr:colOff>767660</xdr:colOff>
      <xdr:row>25</xdr:row>
      <xdr:rowOff>154578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A4CFB790-C91D-89BC-9FA8-D727B36EEB19}"/>
            </a:ext>
          </a:extLst>
        </xdr:cNvPr>
        <xdr:cNvSpPr/>
      </xdr:nvSpPr>
      <xdr:spPr>
        <a:xfrm>
          <a:off x="13766074" y="5246916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36</xdr:col>
      <xdr:colOff>0</xdr:colOff>
      <xdr:row>22</xdr:row>
      <xdr:rowOff>65317</xdr:rowOff>
    </xdr:from>
    <xdr:to>
      <xdr:col>39</xdr:col>
      <xdr:colOff>772015</xdr:colOff>
      <xdr:row>22</xdr:row>
      <xdr:rowOff>154579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0D95F82E-02B5-CBE5-E945-DB5970932369}"/>
            </a:ext>
          </a:extLst>
        </xdr:cNvPr>
        <xdr:cNvSpPr/>
      </xdr:nvSpPr>
      <xdr:spPr>
        <a:xfrm>
          <a:off x="14282057" y="4637317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20</xdr:row>
      <xdr:rowOff>65317</xdr:rowOff>
    </xdr:from>
    <xdr:to>
      <xdr:col>41</xdr:col>
      <xdr:colOff>0</xdr:colOff>
      <xdr:row>20</xdr:row>
      <xdr:rowOff>154579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0740C088-801C-98AA-C6AB-C52829B14942}"/>
            </a:ext>
          </a:extLst>
        </xdr:cNvPr>
        <xdr:cNvSpPr/>
      </xdr:nvSpPr>
      <xdr:spPr>
        <a:xfrm>
          <a:off x="14282057" y="4223660"/>
          <a:ext cx="3877056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1545771</xdr:colOff>
      <xdr:row>21</xdr:row>
      <xdr:rowOff>65317</xdr:rowOff>
    </xdr:from>
    <xdr:to>
      <xdr:col>41</xdr:col>
      <xdr:colOff>0</xdr:colOff>
      <xdr:row>21</xdr:row>
      <xdr:rowOff>154579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4EC23D9A-A086-48F8-1631-B82BA3D6D3D9}"/>
            </a:ext>
          </a:extLst>
        </xdr:cNvPr>
        <xdr:cNvSpPr/>
      </xdr:nvSpPr>
      <xdr:spPr>
        <a:xfrm>
          <a:off x="14271171" y="4430488"/>
          <a:ext cx="3877056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1</xdr:colOff>
      <xdr:row>24</xdr:row>
      <xdr:rowOff>65316</xdr:rowOff>
    </xdr:from>
    <xdr:to>
      <xdr:col>39</xdr:col>
      <xdr:colOff>772016</xdr:colOff>
      <xdr:row>24</xdr:row>
      <xdr:rowOff>154578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EEA513A5-329C-0D77-007C-AC23224788FA}"/>
            </a:ext>
          </a:extLst>
        </xdr:cNvPr>
        <xdr:cNvSpPr/>
      </xdr:nvSpPr>
      <xdr:spPr>
        <a:xfrm>
          <a:off x="14282058" y="5050973"/>
          <a:ext cx="3090672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1545771</xdr:colOff>
      <xdr:row>26</xdr:row>
      <xdr:rowOff>65317</xdr:rowOff>
    </xdr:from>
    <xdr:to>
      <xdr:col>39</xdr:col>
      <xdr:colOff>11321</xdr:colOff>
      <xdr:row>26</xdr:row>
      <xdr:rowOff>154579</xdr:rowOff>
    </xdr:to>
    <xdr:sp macro="" textlink="">
      <xdr:nvSpPr>
        <xdr:cNvPr id="28" name="Rectangle 27">
          <a:extLst>
            <a:ext uri="{FF2B5EF4-FFF2-40B4-BE49-F238E27FC236}">
              <a16:creationId xmlns:a16="http://schemas.microsoft.com/office/drawing/2014/main" id="{C42F02C0-B000-6AC5-0975-22EDA704C53C}"/>
            </a:ext>
          </a:extLst>
        </xdr:cNvPr>
        <xdr:cNvSpPr/>
      </xdr:nvSpPr>
      <xdr:spPr>
        <a:xfrm>
          <a:off x="14271171" y="5464631"/>
          <a:ext cx="2340864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13</xdr:row>
      <xdr:rowOff>65317</xdr:rowOff>
    </xdr:from>
    <xdr:to>
      <xdr:col>39</xdr:col>
      <xdr:colOff>22207</xdr:colOff>
      <xdr:row>13</xdr:row>
      <xdr:rowOff>154579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4554DC54-39B0-34D3-08B5-AE4A8D2D9951}"/>
            </a:ext>
          </a:extLst>
        </xdr:cNvPr>
        <xdr:cNvSpPr/>
      </xdr:nvSpPr>
      <xdr:spPr>
        <a:xfrm>
          <a:off x="13770429" y="2764974"/>
          <a:ext cx="2340864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18</xdr:row>
      <xdr:rowOff>65317</xdr:rowOff>
    </xdr:from>
    <xdr:to>
      <xdr:col>39</xdr:col>
      <xdr:colOff>22207</xdr:colOff>
      <xdr:row>18</xdr:row>
      <xdr:rowOff>154579</xdr:rowOff>
    </xdr:to>
    <xdr:sp macro="" textlink="">
      <xdr:nvSpPr>
        <xdr:cNvPr id="30" name="Rectangle 29">
          <a:extLst>
            <a:ext uri="{FF2B5EF4-FFF2-40B4-BE49-F238E27FC236}">
              <a16:creationId xmlns:a16="http://schemas.microsoft.com/office/drawing/2014/main" id="{16E51E01-2D25-A20C-BFB9-EC2EB8CA3D9F}"/>
            </a:ext>
          </a:extLst>
        </xdr:cNvPr>
        <xdr:cNvSpPr/>
      </xdr:nvSpPr>
      <xdr:spPr>
        <a:xfrm>
          <a:off x="14282057" y="3810003"/>
          <a:ext cx="2340864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36</xdr:col>
      <xdr:colOff>0</xdr:colOff>
      <xdr:row>23</xdr:row>
      <xdr:rowOff>65317</xdr:rowOff>
    </xdr:from>
    <xdr:to>
      <xdr:col>39</xdr:col>
      <xdr:colOff>22207</xdr:colOff>
      <xdr:row>23</xdr:row>
      <xdr:rowOff>154579</xdr:rowOff>
    </xdr:to>
    <xdr:sp macro="" textlink="">
      <xdr:nvSpPr>
        <xdr:cNvPr id="31" name="Rectangle 30">
          <a:extLst>
            <a:ext uri="{FF2B5EF4-FFF2-40B4-BE49-F238E27FC236}">
              <a16:creationId xmlns:a16="http://schemas.microsoft.com/office/drawing/2014/main" id="{35EFF7F0-0C25-7AB8-EB55-6FA76FABF539}"/>
            </a:ext>
          </a:extLst>
        </xdr:cNvPr>
        <xdr:cNvSpPr/>
      </xdr:nvSpPr>
      <xdr:spPr>
        <a:xfrm>
          <a:off x="14282057" y="4844146"/>
          <a:ext cx="2340864" cy="89262"/>
        </a:xfrm>
        <a:prstGeom prst="rect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8E8AA-C621-4548-B838-F0D1FD7D0BB7}">
  <dimension ref="B1:R35"/>
  <sheetViews>
    <sheetView showGridLines="0" topLeftCell="A10" workbookViewId="0">
      <selection activeCell="H21" sqref="H21"/>
    </sheetView>
  </sheetViews>
  <sheetFormatPr defaultRowHeight="13.8" x14ac:dyDescent="0.25"/>
  <cols>
    <col min="1" max="1" width="8.88671875" style="2"/>
    <col min="2" max="2" width="4.21875" style="2" customWidth="1"/>
    <col min="3" max="3" width="10.44140625" style="2" customWidth="1"/>
    <col min="4" max="4" width="14.5546875" style="2" customWidth="1"/>
    <col min="5" max="5" width="9" style="2" customWidth="1"/>
    <col min="6" max="7" width="7.44140625" style="2" customWidth="1"/>
    <col min="8" max="8" width="15.5546875" style="2" customWidth="1"/>
    <col min="9" max="9" width="4.21875" style="2" customWidth="1"/>
    <col min="10" max="10" width="2.44140625" style="2" customWidth="1"/>
    <col min="11" max="11" width="4.44140625" style="2" customWidth="1"/>
    <col min="12" max="12" width="17.44140625" style="2" customWidth="1"/>
    <col min="13" max="17" width="10.33203125" style="2" customWidth="1"/>
    <col min="18" max="19" width="8.88671875" style="2"/>
    <col min="20" max="20" width="20.6640625" style="2" customWidth="1"/>
    <col min="21" max="16384" width="8.88671875" style="2"/>
  </cols>
  <sheetData>
    <row r="1" spans="2:18" x14ac:dyDescent="0.25">
      <c r="B1" s="1" t="s">
        <v>99</v>
      </c>
      <c r="K1" s="1" t="s">
        <v>23</v>
      </c>
    </row>
    <row r="3" spans="2:18" x14ac:dyDescent="0.25">
      <c r="B3" s="86" t="s">
        <v>0</v>
      </c>
      <c r="C3" s="86" t="s">
        <v>12</v>
      </c>
      <c r="D3" s="86" t="s">
        <v>39</v>
      </c>
      <c r="E3" s="85" t="s">
        <v>61</v>
      </c>
      <c r="F3" s="85"/>
      <c r="G3" s="85"/>
      <c r="H3" s="88" t="s">
        <v>44</v>
      </c>
      <c r="K3" s="13"/>
      <c r="L3" s="14"/>
      <c r="M3" s="14"/>
      <c r="N3" s="14"/>
    </row>
    <row r="4" spans="2:18" ht="29.4" customHeight="1" x14ac:dyDescent="0.25">
      <c r="B4" s="87"/>
      <c r="C4" s="87"/>
      <c r="D4" s="87"/>
      <c r="E4" s="11" t="s">
        <v>21</v>
      </c>
      <c r="F4" s="12" t="s">
        <v>18</v>
      </c>
      <c r="G4" s="12" t="s">
        <v>19</v>
      </c>
      <c r="H4" s="89"/>
      <c r="K4" s="15" t="s">
        <v>0</v>
      </c>
      <c r="L4" s="15" t="s">
        <v>24</v>
      </c>
      <c r="M4" s="16" t="s">
        <v>25</v>
      </c>
      <c r="N4" s="16" t="s">
        <v>26</v>
      </c>
      <c r="O4" s="16" t="s">
        <v>27</v>
      </c>
      <c r="P4" s="16" t="s">
        <v>28</v>
      </c>
      <c r="Q4" s="16" t="s">
        <v>29</v>
      </c>
      <c r="R4" s="16" t="s">
        <v>38</v>
      </c>
    </row>
    <row r="5" spans="2:18" x14ac:dyDescent="0.25">
      <c r="B5" s="46">
        <v>1</v>
      </c>
      <c r="C5" s="47" t="s">
        <v>100</v>
      </c>
      <c r="D5" s="47" t="s">
        <v>13</v>
      </c>
      <c r="E5" s="48" t="s">
        <v>22</v>
      </c>
      <c r="F5" s="46" t="s">
        <v>20</v>
      </c>
      <c r="G5" s="48" t="s">
        <v>22</v>
      </c>
      <c r="H5" s="46" t="s">
        <v>20</v>
      </c>
      <c r="K5" s="4">
        <v>1</v>
      </c>
      <c r="L5" s="4" t="s">
        <v>13</v>
      </c>
      <c r="M5" s="4"/>
      <c r="N5" s="4">
        <v>1</v>
      </c>
      <c r="O5" s="4">
        <v>2</v>
      </c>
      <c r="P5" s="4">
        <v>2</v>
      </c>
      <c r="Q5" s="4">
        <v>2</v>
      </c>
      <c r="R5" s="4">
        <f>SUM(M5:Q5)</f>
        <v>7</v>
      </c>
    </row>
    <row r="6" spans="2:18" x14ac:dyDescent="0.25">
      <c r="B6" s="46">
        <v>2</v>
      </c>
      <c r="C6" s="47" t="s">
        <v>101</v>
      </c>
      <c r="D6" s="47" t="s">
        <v>14</v>
      </c>
      <c r="E6" s="46" t="s">
        <v>20</v>
      </c>
      <c r="F6" s="48" t="s">
        <v>22</v>
      </c>
      <c r="G6" s="48" t="s">
        <v>22</v>
      </c>
      <c r="H6" s="46" t="s">
        <v>20</v>
      </c>
      <c r="K6" s="4">
        <v>2</v>
      </c>
      <c r="L6" s="4" t="s">
        <v>14</v>
      </c>
      <c r="M6" s="5"/>
      <c r="N6" s="5">
        <v>1</v>
      </c>
      <c r="O6" s="5">
        <v>1</v>
      </c>
      <c r="P6" s="5">
        <v>2</v>
      </c>
      <c r="Q6" s="5"/>
      <c r="R6" s="5">
        <f t="shared" ref="R6:R8" si="0">SUM(M6:Q6)</f>
        <v>4</v>
      </c>
    </row>
    <row r="7" spans="2:18" x14ac:dyDescent="0.25">
      <c r="B7" s="49">
        <v>3</v>
      </c>
      <c r="C7" s="50" t="s">
        <v>102</v>
      </c>
      <c r="D7" s="50" t="s">
        <v>15</v>
      </c>
      <c r="E7" s="51" t="s">
        <v>22</v>
      </c>
      <c r="F7" s="51" t="s">
        <v>22</v>
      </c>
      <c r="G7" s="49" t="s">
        <v>20</v>
      </c>
      <c r="H7" s="49" t="s">
        <v>20</v>
      </c>
      <c r="K7" s="4">
        <v>3</v>
      </c>
      <c r="L7" s="4" t="s">
        <v>15</v>
      </c>
      <c r="M7" s="5">
        <v>2</v>
      </c>
      <c r="N7" s="5">
        <v>2</v>
      </c>
      <c r="O7" s="5">
        <v>2</v>
      </c>
      <c r="P7" s="5">
        <v>2</v>
      </c>
      <c r="Q7" s="5">
        <v>2</v>
      </c>
      <c r="R7" s="5">
        <f t="shared" si="0"/>
        <v>10</v>
      </c>
    </row>
    <row r="8" spans="2:18" x14ac:dyDescent="0.25">
      <c r="B8" s="46">
        <v>4</v>
      </c>
      <c r="C8" s="47" t="s">
        <v>16</v>
      </c>
      <c r="D8" s="47" t="s">
        <v>17</v>
      </c>
      <c r="E8" s="46" t="s">
        <v>20</v>
      </c>
      <c r="F8" s="48" t="s">
        <v>22</v>
      </c>
      <c r="G8" s="48" t="s">
        <v>22</v>
      </c>
      <c r="H8" s="46" t="s">
        <v>20</v>
      </c>
      <c r="K8" s="4">
        <v>4</v>
      </c>
      <c r="L8" s="4" t="s">
        <v>17</v>
      </c>
      <c r="M8" s="5"/>
      <c r="N8" s="5">
        <v>1</v>
      </c>
      <c r="O8" s="5">
        <v>1</v>
      </c>
      <c r="P8" s="5"/>
      <c r="Q8" s="5">
        <v>2</v>
      </c>
      <c r="R8" s="5">
        <f t="shared" si="0"/>
        <v>4</v>
      </c>
    </row>
    <row r="9" spans="2:18" x14ac:dyDescent="0.25">
      <c r="B9" s="91" t="s">
        <v>96</v>
      </c>
      <c r="C9" s="91"/>
      <c r="D9" s="91"/>
      <c r="E9" s="64">
        <v>0.5</v>
      </c>
      <c r="F9" s="64">
        <v>0.25</v>
      </c>
      <c r="G9" s="64">
        <v>0.25</v>
      </c>
      <c r="H9" s="64">
        <v>1</v>
      </c>
      <c r="K9" s="91" t="s">
        <v>90</v>
      </c>
      <c r="L9" s="91"/>
      <c r="M9" s="3">
        <f>SUM(M5:M8)</f>
        <v>2</v>
      </c>
      <c r="N9" s="3">
        <f t="shared" ref="N9:R9" si="1">SUM(N5:N8)</f>
        <v>5</v>
      </c>
      <c r="O9" s="3">
        <f t="shared" si="1"/>
        <v>6</v>
      </c>
      <c r="P9" s="3">
        <f t="shared" si="1"/>
        <v>6</v>
      </c>
      <c r="Q9" s="3">
        <f t="shared" si="1"/>
        <v>6</v>
      </c>
      <c r="R9" s="3">
        <f t="shared" si="1"/>
        <v>25</v>
      </c>
    </row>
    <row r="10" spans="2:18" x14ac:dyDescent="0.25">
      <c r="B10" s="9"/>
      <c r="K10" s="91" t="s">
        <v>96</v>
      </c>
      <c r="L10" s="91"/>
      <c r="M10" s="61">
        <f>M9/$R$9</f>
        <v>0.08</v>
      </c>
      <c r="N10" s="61">
        <f t="shared" ref="N10:R10" si="2">N9/$R$9</f>
        <v>0.2</v>
      </c>
      <c r="O10" s="61">
        <f t="shared" si="2"/>
        <v>0.24</v>
      </c>
      <c r="P10" s="61">
        <f t="shared" si="2"/>
        <v>0.24</v>
      </c>
      <c r="Q10" s="61">
        <f t="shared" si="2"/>
        <v>0.24</v>
      </c>
      <c r="R10" s="61">
        <f t="shared" si="2"/>
        <v>1</v>
      </c>
    </row>
    <row r="13" spans="2:18" x14ac:dyDescent="0.25">
      <c r="K13" s="1" t="s">
        <v>30</v>
      </c>
    </row>
    <row r="14" spans="2:18" ht="14.4" customHeight="1" x14ac:dyDescent="0.25"/>
    <row r="15" spans="2:18" ht="13.8" customHeight="1" x14ac:dyDescent="0.25">
      <c r="K15" s="86" t="s">
        <v>0</v>
      </c>
      <c r="L15" s="86" t="s">
        <v>39</v>
      </c>
      <c r="M15" s="93" t="s">
        <v>31</v>
      </c>
      <c r="N15" s="85"/>
      <c r="O15" s="85"/>
      <c r="P15" s="94"/>
      <c r="Q15" s="85" t="s">
        <v>38</v>
      </c>
    </row>
    <row r="16" spans="2:18" ht="25.8" customHeight="1" x14ac:dyDescent="0.25">
      <c r="K16" s="87"/>
      <c r="L16" s="87"/>
      <c r="M16" s="65" t="s">
        <v>32</v>
      </c>
      <c r="N16" s="12" t="s">
        <v>34</v>
      </c>
      <c r="O16" s="12" t="s">
        <v>33</v>
      </c>
      <c r="P16" s="71" t="s">
        <v>35</v>
      </c>
      <c r="Q16" s="90"/>
    </row>
    <row r="17" spans="11:17" x14ac:dyDescent="0.25">
      <c r="K17" s="4">
        <v>1</v>
      </c>
      <c r="L17" s="62" t="s">
        <v>13</v>
      </c>
      <c r="M17" s="66">
        <v>1</v>
      </c>
      <c r="N17" s="4">
        <v>2</v>
      </c>
      <c r="O17" s="6">
        <v>4</v>
      </c>
      <c r="P17" s="72"/>
      <c r="Q17" s="6">
        <f>SUM(M17:P17)</f>
        <v>7</v>
      </c>
    </row>
    <row r="18" spans="11:17" x14ac:dyDescent="0.25">
      <c r="K18" s="4">
        <v>2</v>
      </c>
      <c r="L18" s="62" t="s">
        <v>14</v>
      </c>
      <c r="M18" s="67"/>
      <c r="N18" s="6">
        <v>1</v>
      </c>
      <c r="O18" s="6">
        <v>3</v>
      </c>
      <c r="P18" s="72"/>
      <c r="Q18" s="6">
        <f>SUM(M18:P18)</f>
        <v>4</v>
      </c>
    </row>
    <row r="19" spans="11:17" x14ac:dyDescent="0.25">
      <c r="K19" s="7">
        <v>3</v>
      </c>
      <c r="L19" s="62" t="s">
        <v>15</v>
      </c>
      <c r="M19" s="68">
        <v>1</v>
      </c>
      <c r="N19" s="8">
        <v>1</v>
      </c>
      <c r="O19" s="7">
        <v>6</v>
      </c>
      <c r="P19" s="73">
        <v>2</v>
      </c>
      <c r="Q19" s="6">
        <f>SUM(M19:P19)</f>
        <v>10</v>
      </c>
    </row>
    <row r="20" spans="11:17" x14ac:dyDescent="0.25">
      <c r="K20" s="4">
        <v>4</v>
      </c>
      <c r="L20" s="63" t="s">
        <v>17</v>
      </c>
      <c r="M20" s="67"/>
      <c r="N20" s="6">
        <v>1</v>
      </c>
      <c r="O20" s="6">
        <v>1</v>
      </c>
      <c r="P20" s="72">
        <v>2</v>
      </c>
      <c r="Q20" s="6">
        <f>SUM(M20:P20)</f>
        <v>4</v>
      </c>
    </row>
    <row r="21" spans="11:17" ht="14.4" customHeight="1" x14ac:dyDescent="0.25">
      <c r="K21" s="92" t="s">
        <v>37</v>
      </c>
      <c r="L21" s="92"/>
      <c r="M21" s="69">
        <f>SUM(M17:M20)</f>
        <v>2</v>
      </c>
      <c r="N21" s="3">
        <f t="shared" ref="N21:P21" si="3">SUM(N17:N20)</f>
        <v>5</v>
      </c>
      <c r="O21" s="3">
        <f t="shared" si="3"/>
        <v>14</v>
      </c>
      <c r="P21" s="74">
        <f t="shared" si="3"/>
        <v>4</v>
      </c>
      <c r="Q21" s="3">
        <f>SUM(Q17:Q20)</f>
        <v>25</v>
      </c>
    </row>
    <row r="22" spans="11:17" x14ac:dyDescent="0.25">
      <c r="K22" s="91" t="s">
        <v>96</v>
      </c>
      <c r="L22" s="91"/>
      <c r="M22" s="70">
        <f>M21/$R$9</f>
        <v>0.08</v>
      </c>
      <c r="N22" s="61">
        <f t="shared" ref="N22:Q22" si="4">N21/$R$9</f>
        <v>0.2</v>
      </c>
      <c r="O22" s="61">
        <f t="shared" si="4"/>
        <v>0.56000000000000005</v>
      </c>
      <c r="P22" s="75">
        <f t="shared" si="4"/>
        <v>0.16</v>
      </c>
      <c r="Q22" s="61">
        <f t="shared" si="4"/>
        <v>1</v>
      </c>
    </row>
    <row r="24" spans="11:17" ht="14.4" customHeight="1" x14ac:dyDescent="0.25"/>
    <row r="26" spans="11:17" x14ac:dyDescent="0.25">
      <c r="K26" s="1" t="s">
        <v>36</v>
      </c>
    </row>
    <row r="28" spans="11:17" ht="13.8" customHeight="1" x14ac:dyDescent="0.25">
      <c r="K28" s="86" t="s">
        <v>0</v>
      </c>
      <c r="L28" s="85" t="s">
        <v>39</v>
      </c>
      <c r="M28" s="85" t="s">
        <v>42</v>
      </c>
      <c r="N28" s="85"/>
      <c r="O28" s="94"/>
      <c r="P28" s="86" t="s">
        <v>38</v>
      </c>
    </row>
    <row r="29" spans="11:17" x14ac:dyDescent="0.25">
      <c r="K29" s="87"/>
      <c r="L29" s="90"/>
      <c r="M29" s="11" t="s">
        <v>43</v>
      </c>
      <c r="N29" s="12" t="s">
        <v>40</v>
      </c>
      <c r="O29" s="76" t="s">
        <v>41</v>
      </c>
      <c r="P29" s="87"/>
    </row>
    <row r="30" spans="11:17" x14ac:dyDescent="0.25">
      <c r="K30" s="4">
        <v>1</v>
      </c>
      <c r="L30" s="10" t="s">
        <v>13</v>
      </c>
      <c r="M30" s="6"/>
      <c r="N30" s="4">
        <v>1</v>
      </c>
      <c r="O30" s="77">
        <v>6</v>
      </c>
      <c r="P30" s="6">
        <f>SUM(M30:O30)</f>
        <v>7</v>
      </c>
    </row>
    <row r="31" spans="11:17" x14ac:dyDescent="0.25">
      <c r="K31" s="4">
        <v>2</v>
      </c>
      <c r="L31" s="10" t="s">
        <v>14</v>
      </c>
      <c r="M31" s="4">
        <v>3</v>
      </c>
      <c r="N31" s="6">
        <v>1</v>
      </c>
      <c r="O31" s="77"/>
      <c r="P31" s="6">
        <f>SUM(M31:O31)</f>
        <v>4</v>
      </c>
    </row>
    <row r="32" spans="11:17" x14ac:dyDescent="0.25">
      <c r="K32" s="7">
        <v>3</v>
      </c>
      <c r="L32" s="10" t="s">
        <v>15</v>
      </c>
      <c r="M32" s="8">
        <v>6</v>
      </c>
      <c r="N32" s="8">
        <v>2</v>
      </c>
      <c r="O32" s="78">
        <v>2</v>
      </c>
      <c r="P32" s="6">
        <f>SUM(M32:O32)</f>
        <v>10</v>
      </c>
    </row>
    <row r="33" spans="11:16" x14ac:dyDescent="0.25">
      <c r="K33" s="4">
        <v>4</v>
      </c>
      <c r="L33" s="10" t="s">
        <v>17</v>
      </c>
      <c r="M33" s="4">
        <v>2</v>
      </c>
      <c r="N33" s="6">
        <v>2</v>
      </c>
      <c r="O33" s="77"/>
      <c r="P33" s="6">
        <f>SUM(M33:O33)</f>
        <v>4</v>
      </c>
    </row>
    <row r="34" spans="11:16" ht="14.4" customHeight="1" x14ac:dyDescent="0.25">
      <c r="K34" s="95" t="s">
        <v>37</v>
      </c>
      <c r="L34" s="95"/>
      <c r="M34" s="3">
        <f>SUM(M30:M33)</f>
        <v>11</v>
      </c>
      <c r="N34" s="3">
        <f t="shared" ref="N34" si="5">SUM(N30:N33)</f>
        <v>6</v>
      </c>
      <c r="O34" s="74">
        <f t="shared" ref="O34" si="6">SUM(O30:O33)</f>
        <v>8</v>
      </c>
      <c r="P34" s="3">
        <f>SUM(P30:P33)</f>
        <v>25</v>
      </c>
    </row>
    <row r="35" spans="11:16" x14ac:dyDescent="0.25">
      <c r="K35" s="91" t="s">
        <v>96</v>
      </c>
      <c r="L35" s="91"/>
      <c r="M35" s="61">
        <f>M34/$R$9</f>
        <v>0.44</v>
      </c>
      <c r="N35" s="61">
        <f t="shared" ref="N35:P35" si="7">N34/$R$9</f>
        <v>0.24</v>
      </c>
      <c r="O35" s="75">
        <f t="shared" si="7"/>
        <v>0.32</v>
      </c>
      <c r="P35" s="61">
        <f t="shared" si="7"/>
        <v>1</v>
      </c>
    </row>
  </sheetData>
  <mergeCells count="20">
    <mergeCell ref="K34:L34"/>
    <mergeCell ref="M28:O28"/>
    <mergeCell ref="P28:P29"/>
    <mergeCell ref="K35:L35"/>
    <mergeCell ref="B9:D9"/>
    <mergeCell ref="K9:L9"/>
    <mergeCell ref="K10:L10"/>
    <mergeCell ref="L15:L16"/>
    <mergeCell ref="Q15:Q16"/>
    <mergeCell ref="K28:K29"/>
    <mergeCell ref="K15:K16"/>
    <mergeCell ref="K22:L22"/>
    <mergeCell ref="K21:L21"/>
    <mergeCell ref="M15:P15"/>
    <mergeCell ref="L28:L29"/>
    <mergeCell ref="E3:G3"/>
    <mergeCell ref="B3:B4"/>
    <mergeCell ref="C3:C4"/>
    <mergeCell ref="D3:D4"/>
    <mergeCell ref="H3:H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0F908-5429-405D-8AA8-C4A4519E1A20}">
  <dimension ref="B3:AT343"/>
  <sheetViews>
    <sheetView showGridLines="0" topLeftCell="Y1" zoomScale="90" zoomScaleNormal="90" workbookViewId="0">
      <selection activeCell="AH5" sqref="AH5:AP31"/>
    </sheetView>
  </sheetViews>
  <sheetFormatPr defaultRowHeight="13.2" x14ac:dyDescent="0.3"/>
  <cols>
    <col min="1" max="1" width="8.88671875" style="23"/>
    <col min="2" max="2" width="3.77734375" style="23" customWidth="1"/>
    <col min="3" max="3" width="19.6640625" style="23" customWidth="1"/>
    <col min="4" max="28" width="3.88671875" style="25" customWidth="1"/>
    <col min="29" max="29" width="11.77734375" style="25" customWidth="1"/>
    <col min="30" max="30" width="11.6640625" style="25" customWidth="1"/>
    <col min="31" max="32" width="7.21875" style="25" customWidth="1"/>
    <col min="33" max="33" width="1.21875" style="24" customWidth="1"/>
    <col min="34" max="34" width="4.5546875" style="24" customWidth="1"/>
    <col min="35" max="35" width="6.44140625" style="24" customWidth="1"/>
    <col min="36" max="36" width="16.77734375" style="23" customWidth="1"/>
    <col min="37" max="41" width="11.21875" style="23" customWidth="1"/>
    <col min="42" max="42" width="11.44140625" style="23" customWidth="1"/>
    <col min="43" max="43" width="1.109375" style="23" customWidth="1"/>
    <col min="44" max="16384" width="8.88671875" style="23"/>
  </cols>
  <sheetData>
    <row r="3" spans="2:46" x14ac:dyDescent="0.3">
      <c r="B3" s="17" t="s">
        <v>80</v>
      </c>
      <c r="AH3" s="17" t="s">
        <v>45</v>
      </c>
    </row>
    <row r="5" spans="2:46" x14ac:dyDescent="0.3">
      <c r="B5" s="137" t="s">
        <v>0</v>
      </c>
      <c r="C5" s="137" t="s">
        <v>1</v>
      </c>
      <c r="D5" s="101" t="s">
        <v>6</v>
      </c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3"/>
      <c r="AC5" s="114" t="s">
        <v>11</v>
      </c>
      <c r="AH5" s="114" t="s">
        <v>46</v>
      </c>
      <c r="AI5" s="114" t="s">
        <v>39</v>
      </c>
      <c r="AJ5" s="114" t="s">
        <v>65</v>
      </c>
      <c r="AK5" s="137" t="s">
        <v>64</v>
      </c>
      <c r="AL5" s="137"/>
      <c r="AM5" s="137"/>
      <c r="AN5" s="137"/>
      <c r="AO5" s="137"/>
      <c r="AP5" s="137" t="s">
        <v>60</v>
      </c>
      <c r="AQ5" s="18"/>
      <c r="AR5" s="18"/>
      <c r="AS5" s="18"/>
      <c r="AT5" s="18"/>
    </row>
    <row r="6" spans="2:46" x14ac:dyDescent="0.3">
      <c r="B6" s="137"/>
      <c r="C6" s="137"/>
      <c r="D6" s="101" t="s">
        <v>13</v>
      </c>
      <c r="E6" s="102"/>
      <c r="F6" s="102"/>
      <c r="G6" s="102"/>
      <c r="H6" s="102"/>
      <c r="I6" s="102"/>
      <c r="J6" s="103"/>
      <c r="K6" s="101" t="s">
        <v>14</v>
      </c>
      <c r="L6" s="102"/>
      <c r="M6" s="102"/>
      <c r="N6" s="102"/>
      <c r="O6" s="101" t="s">
        <v>15</v>
      </c>
      <c r="P6" s="102"/>
      <c r="Q6" s="102"/>
      <c r="R6" s="102"/>
      <c r="S6" s="102"/>
      <c r="T6" s="102"/>
      <c r="U6" s="102"/>
      <c r="V6" s="102"/>
      <c r="W6" s="102"/>
      <c r="X6" s="103"/>
      <c r="Y6" s="101" t="s">
        <v>17</v>
      </c>
      <c r="Z6" s="102"/>
      <c r="AA6" s="102"/>
      <c r="AB6" s="103"/>
      <c r="AC6" s="114"/>
      <c r="AH6" s="114"/>
      <c r="AI6" s="114"/>
      <c r="AJ6" s="114"/>
      <c r="AK6" s="19">
        <v>1</v>
      </c>
      <c r="AL6" s="19">
        <v>2</v>
      </c>
      <c r="AM6" s="19">
        <v>3</v>
      </c>
      <c r="AN6" s="19">
        <v>4</v>
      </c>
      <c r="AO6" s="19">
        <v>5</v>
      </c>
      <c r="AP6" s="137"/>
    </row>
    <row r="7" spans="2:46" ht="16.2" customHeight="1" x14ac:dyDescent="0.3">
      <c r="B7" s="137"/>
      <c r="C7" s="137"/>
      <c r="D7" s="20">
        <v>1</v>
      </c>
      <c r="E7" s="20">
        <v>2</v>
      </c>
      <c r="F7" s="20">
        <v>3</v>
      </c>
      <c r="G7" s="20">
        <v>4</v>
      </c>
      <c r="H7" s="20">
        <v>5</v>
      </c>
      <c r="I7" s="20">
        <v>6</v>
      </c>
      <c r="J7" s="20">
        <v>7</v>
      </c>
      <c r="K7" s="20">
        <v>8</v>
      </c>
      <c r="L7" s="20">
        <v>9</v>
      </c>
      <c r="M7" s="20">
        <v>10</v>
      </c>
      <c r="N7" s="20">
        <v>11</v>
      </c>
      <c r="O7" s="20">
        <v>12</v>
      </c>
      <c r="P7" s="20">
        <v>13</v>
      </c>
      <c r="Q7" s="20">
        <v>14</v>
      </c>
      <c r="R7" s="20">
        <v>15</v>
      </c>
      <c r="S7" s="20">
        <v>16</v>
      </c>
      <c r="T7" s="20">
        <v>17</v>
      </c>
      <c r="U7" s="20">
        <v>18</v>
      </c>
      <c r="V7" s="20">
        <v>19</v>
      </c>
      <c r="W7" s="20">
        <v>20</v>
      </c>
      <c r="X7" s="20">
        <v>21</v>
      </c>
      <c r="Y7" s="20">
        <v>22</v>
      </c>
      <c r="Z7" s="20">
        <v>23</v>
      </c>
      <c r="AA7" s="20">
        <v>24</v>
      </c>
      <c r="AB7" s="20">
        <v>25</v>
      </c>
      <c r="AC7" s="114"/>
      <c r="AD7" s="147"/>
      <c r="AE7" s="26"/>
      <c r="AF7" s="26"/>
      <c r="AH7" s="22">
        <v>1</v>
      </c>
      <c r="AI7" s="116" t="s">
        <v>13</v>
      </c>
      <c r="AJ7" s="21" t="s">
        <v>47</v>
      </c>
      <c r="AK7" s="21"/>
      <c r="AL7" s="21"/>
      <c r="AM7" s="21"/>
      <c r="AN7" s="21"/>
      <c r="AO7" s="21"/>
      <c r="AP7" s="138" t="s">
        <v>63</v>
      </c>
    </row>
    <row r="8" spans="2:46" ht="16.2" customHeight="1" x14ac:dyDescent="0.3">
      <c r="B8" s="107" t="s">
        <v>85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9"/>
      <c r="AD8" s="147"/>
      <c r="AE8" s="26"/>
      <c r="AF8" s="26"/>
      <c r="AG8" s="23"/>
      <c r="AH8" s="22">
        <v>2</v>
      </c>
      <c r="AI8" s="116"/>
      <c r="AJ8" s="21" t="s">
        <v>48</v>
      </c>
      <c r="AK8" s="21"/>
      <c r="AL8" s="21"/>
      <c r="AM8" s="21"/>
      <c r="AN8" s="21"/>
      <c r="AO8" s="21"/>
      <c r="AP8" s="138"/>
    </row>
    <row r="9" spans="2:46" ht="16.2" customHeight="1" x14ac:dyDescent="0.3">
      <c r="B9" s="21">
        <v>1</v>
      </c>
      <c r="C9" s="31" t="s">
        <v>82</v>
      </c>
      <c r="D9" s="22">
        <v>4</v>
      </c>
      <c r="E9" s="22">
        <v>4</v>
      </c>
      <c r="F9" s="22">
        <v>4</v>
      </c>
      <c r="G9" s="22">
        <v>3</v>
      </c>
      <c r="H9" s="22">
        <v>3</v>
      </c>
      <c r="I9" s="22">
        <v>3</v>
      </c>
      <c r="J9" s="22">
        <v>4</v>
      </c>
      <c r="K9" s="22">
        <v>1</v>
      </c>
      <c r="L9" s="22">
        <v>2</v>
      </c>
      <c r="M9" s="22">
        <v>2</v>
      </c>
      <c r="N9" s="22">
        <v>2</v>
      </c>
      <c r="O9" s="22">
        <v>3</v>
      </c>
      <c r="P9" s="22">
        <v>3</v>
      </c>
      <c r="Q9" s="22">
        <v>3</v>
      </c>
      <c r="R9" s="22">
        <v>3</v>
      </c>
      <c r="S9" s="22">
        <v>3</v>
      </c>
      <c r="T9" s="22">
        <v>4</v>
      </c>
      <c r="U9" s="22">
        <v>4</v>
      </c>
      <c r="V9" s="22">
        <v>3</v>
      </c>
      <c r="W9" s="22">
        <v>4</v>
      </c>
      <c r="X9" s="22">
        <v>4</v>
      </c>
      <c r="Y9" s="22">
        <v>2</v>
      </c>
      <c r="Z9" s="22">
        <v>2</v>
      </c>
      <c r="AA9" s="22">
        <v>2</v>
      </c>
      <c r="AB9" s="22">
        <v>2</v>
      </c>
      <c r="AC9" s="52">
        <f>SUM(D9:AB9)/25</f>
        <v>2.96</v>
      </c>
      <c r="AD9" s="147"/>
      <c r="AE9" s="27"/>
      <c r="AF9" s="27"/>
      <c r="AG9" s="23"/>
      <c r="AH9" s="22">
        <v>3</v>
      </c>
      <c r="AI9" s="116"/>
      <c r="AJ9" s="21" t="s">
        <v>49</v>
      </c>
      <c r="AK9" s="21"/>
      <c r="AL9" s="21"/>
      <c r="AM9" s="21"/>
      <c r="AN9" s="21"/>
      <c r="AO9" s="21"/>
      <c r="AP9" s="138"/>
    </row>
    <row r="10" spans="2:46" ht="16.2" customHeight="1" x14ac:dyDescent="0.3">
      <c r="B10" s="21">
        <v>2</v>
      </c>
      <c r="C10" s="31" t="s">
        <v>83</v>
      </c>
      <c r="D10" s="22">
        <v>3</v>
      </c>
      <c r="E10" s="22">
        <v>3</v>
      </c>
      <c r="F10" s="22">
        <v>4</v>
      </c>
      <c r="G10" s="22">
        <v>4</v>
      </c>
      <c r="H10" s="22">
        <v>4</v>
      </c>
      <c r="I10" s="22">
        <v>3</v>
      </c>
      <c r="J10" s="22">
        <v>3</v>
      </c>
      <c r="K10" s="22">
        <v>1</v>
      </c>
      <c r="L10" s="22">
        <v>2</v>
      </c>
      <c r="M10" s="22">
        <v>2</v>
      </c>
      <c r="N10" s="22">
        <v>2</v>
      </c>
      <c r="O10" s="22">
        <v>4</v>
      </c>
      <c r="P10" s="22">
        <v>4</v>
      </c>
      <c r="Q10" s="22">
        <v>4</v>
      </c>
      <c r="R10" s="22">
        <v>4</v>
      </c>
      <c r="S10" s="22">
        <v>4</v>
      </c>
      <c r="T10" s="22">
        <v>3</v>
      </c>
      <c r="U10" s="22">
        <v>3</v>
      </c>
      <c r="V10" s="22">
        <v>3</v>
      </c>
      <c r="W10" s="22">
        <v>3</v>
      </c>
      <c r="X10" s="22">
        <v>3</v>
      </c>
      <c r="Y10" s="22">
        <v>1</v>
      </c>
      <c r="Z10" s="22">
        <v>1</v>
      </c>
      <c r="AA10" s="22">
        <v>2</v>
      </c>
      <c r="AB10" s="22">
        <v>2</v>
      </c>
      <c r="AC10" s="52">
        <f t="shared" ref="AC10:AC11" si="0">SUM(D10:AB10)/25</f>
        <v>2.88</v>
      </c>
      <c r="AD10" s="147"/>
      <c r="AE10" s="23"/>
      <c r="AF10" s="23"/>
      <c r="AG10" s="23"/>
      <c r="AH10" s="22">
        <v>4</v>
      </c>
      <c r="AI10" s="116"/>
      <c r="AJ10" s="21" t="s">
        <v>50</v>
      </c>
      <c r="AK10" s="21"/>
      <c r="AL10" s="21"/>
      <c r="AM10" s="21"/>
      <c r="AN10" s="21"/>
      <c r="AO10" s="21"/>
      <c r="AP10" s="138"/>
    </row>
    <row r="11" spans="2:46" ht="16.2" customHeight="1" x14ac:dyDescent="0.25">
      <c r="B11" s="21">
        <v>3</v>
      </c>
      <c r="C11" s="32" t="s">
        <v>84</v>
      </c>
      <c r="D11" s="22">
        <v>3</v>
      </c>
      <c r="E11" s="22">
        <v>3</v>
      </c>
      <c r="F11" s="22">
        <v>4</v>
      </c>
      <c r="G11" s="22">
        <v>4</v>
      </c>
      <c r="H11" s="22">
        <v>4</v>
      </c>
      <c r="I11" s="22">
        <v>3</v>
      </c>
      <c r="J11" s="22">
        <v>3</v>
      </c>
      <c r="K11" s="22">
        <v>2</v>
      </c>
      <c r="L11" s="22">
        <v>2</v>
      </c>
      <c r="M11" s="22">
        <v>2</v>
      </c>
      <c r="N11" s="22">
        <v>2</v>
      </c>
      <c r="O11" s="22">
        <v>3</v>
      </c>
      <c r="P11" s="22">
        <v>3</v>
      </c>
      <c r="Q11" s="22">
        <v>3</v>
      </c>
      <c r="R11" s="22">
        <v>3</v>
      </c>
      <c r="S11" s="22">
        <v>3</v>
      </c>
      <c r="T11" s="22">
        <v>3</v>
      </c>
      <c r="U11" s="22">
        <v>3</v>
      </c>
      <c r="V11" s="22">
        <v>3</v>
      </c>
      <c r="W11" s="22">
        <v>3</v>
      </c>
      <c r="X11" s="22">
        <v>3</v>
      </c>
      <c r="Y11" s="22">
        <v>3</v>
      </c>
      <c r="Z11" s="22">
        <v>3</v>
      </c>
      <c r="AA11" s="22">
        <v>3</v>
      </c>
      <c r="AB11" s="22">
        <v>3</v>
      </c>
      <c r="AC11" s="52">
        <f t="shared" si="0"/>
        <v>2.96</v>
      </c>
      <c r="AD11" s="41"/>
      <c r="AE11" s="23"/>
      <c r="AF11" s="23"/>
      <c r="AG11" s="23"/>
      <c r="AH11" s="22">
        <v>5</v>
      </c>
      <c r="AI11" s="116"/>
      <c r="AJ11" s="21" t="s">
        <v>51</v>
      </c>
      <c r="AK11" s="21"/>
      <c r="AL11" s="21"/>
      <c r="AM11" s="21"/>
      <c r="AN11" s="21"/>
      <c r="AO11" s="21"/>
      <c r="AP11" s="138"/>
    </row>
    <row r="12" spans="2:46" ht="16.2" customHeight="1" x14ac:dyDescent="0.3">
      <c r="B12" s="101" t="s">
        <v>10</v>
      </c>
      <c r="C12" s="10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53">
        <f>SUM(AC10:AC11)/2</f>
        <v>2.92</v>
      </c>
      <c r="AD12" s="43"/>
      <c r="AE12" s="23"/>
      <c r="AF12" s="23"/>
      <c r="AG12" s="23"/>
      <c r="AH12" s="22">
        <v>6</v>
      </c>
      <c r="AI12" s="116"/>
      <c r="AJ12" s="21" t="s">
        <v>52</v>
      </c>
      <c r="AK12" s="21"/>
      <c r="AL12" s="21"/>
      <c r="AM12" s="21"/>
      <c r="AN12" s="21"/>
      <c r="AO12" s="21"/>
      <c r="AP12" s="138"/>
    </row>
    <row r="13" spans="2:46" ht="16.2" customHeight="1" x14ac:dyDescent="0.3">
      <c r="B13" s="42"/>
      <c r="C13" s="24"/>
      <c r="AC13" s="43"/>
      <c r="AD13" s="43"/>
      <c r="AE13" s="23"/>
      <c r="AF13" s="23"/>
      <c r="AG13" s="23"/>
      <c r="AH13" s="22">
        <v>7</v>
      </c>
      <c r="AI13" s="116"/>
      <c r="AJ13" s="21" t="s">
        <v>53</v>
      </c>
      <c r="AK13" s="21"/>
      <c r="AL13" s="21"/>
      <c r="AM13" s="21"/>
      <c r="AN13" s="21"/>
      <c r="AO13" s="21"/>
      <c r="AP13" s="138"/>
    </row>
    <row r="14" spans="2:46" ht="16.2" customHeight="1" x14ac:dyDescent="0.3"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4"/>
      <c r="AD14" s="44"/>
      <c r="AE14" s="23"/>
      <c r="AF14" s="23"/>
      <c r="AG14" s="23"/>
      <c r="AH14" s="22">
        <v>8</v>
      </c>
      <c r="AI14" s="135" t="s">
        <v>14</v>
      </c>
      <c r="AJ14" s="21" t="s">
        <v>26</v>
      </c>
      <c r="AK14" s="21"/>
      <c r="AL14" s="21"/>
      <c r="AM14" s="21"/>
      <c r="AN14" s="21"/>
      <c r="AO14" s="21"/>
      <c r="AP14" s="138"/>
    </row>
    <row r="15" spans="2:46" ht="16.2" customHeight="1" x14ac:dyDescent="0.3">
      <c r="B15" s="17" t="s">
        <v>81</v>
      </c>
      <c r="C15" s="24"/>
      <c r="AD15" s="43"/>
      <c r="AE15" s="23"/>
      <c r="AF15" s="23"/>
      <c r="AG15" s="23"/>
      <c r="AH15" s="22">
        <v>9</v>
      </c>
      <c r="AI15" s="111"/>
      <c r="AJ15" s="21" t="s">
        <v>27</v>
      </c>
      <c r="AK15" s="21"/>
      <c r="AL15" s="21"/>
      <c r="AM15" s="21"/>
      <c r="AN15" s="21"/>
      <c r="AO15" s="21"/>
      <c r="AP15" s="138"/>
    </row>
    <row r="16" spans="2:46" ht="16.2" customHeight="1" x14ac:dyDescent="0.3">
      <c r="C16" s="24"/>
      <c r="AD16" s="45"/>
      <c r="AE16" s="23"/>
      <c r="AF16" s="23"/>
      <c r="AG16" s="23"/>
      <c r="AH16" s="22">
        <v>10</v>
      </c>
      <c r="AI16" s="111"/>
      <c r="AJ16" s="21" t="s">
        <v>54</v>
      </c>
      <c r="AK16" s="21"/>
      <c r="AL16" s="21"/>
      <c r="AM16" s="21"/>
      <c r="AN16" s="21"/>
      <c r="AO16" s="21"/>
      <c r="AP16" s="138"/>
    </row>
    <row r="17" spans="2:42" ht="16.2" customHeight="1" x14ac:dyDescent="0.3">
      <c r="B17" s="144" t="s">
        <v>0</v>
      </c>
      <c r="C17" s="144" t="s">
        <v>1</v>
      </c>
      <c r="D17" s="104" t="s">
        <v>6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6"/>
      <c r="AC17" s="144" t="s">
        <v>71</v>
      </c>
      <c r="AD17" s="43"/>
      <c r="AE17" s="23"/>
      <c r="AF17" s="23"/>
      <c r="AG17" s="23"/>
      <c r="AH17" s="22">
        <v>11</v>
      </c>
      <c r="AI17" s="136"/>
      <c r="AJ17" s="21" t="s">
        <v>55</v>
      </c>
      <c r="AK17" s="21"/>
      <c r="AL17" s="21"/>
      <c r="AM17" s="21"/>
      <c r="AN17" s="21"/>
      <c r="AO17" s="21"/>
      <c r="AP17" s="138"/>
    </row>
    <row r="18" spans="2:42" ht="16.2" customHeight="1" x14ac:dyDescent="0.3">
      <c r="B18" s="145"/>
      <c r="C18" s="145"/>
      <c r="D18" s="104" t="s">
        <v>13</v>
      </c>
      <c r="E18" s="105"/>
      <c r="F18" s="105"/>
      <c r="G18" s="105"/>
      <c r="H18" s="105"/>
      <c r="I18" s="105"/>
      <c r="J18" s="106"/>
      <c r="K18" s="104" t="s">
        <v>14</v>
      </c>
      <c r="L18" s="105"/>
      <c r="M18" s="105"/>
      <c r="N18" s="105"/>
      <c r="O18" s="104" t="s">
        <v>15</v>
      </c>
      <c r="P18" s="105"/>
      <c r="Q18" s="105"/>
      <c r="R18" s="105"/>
      <c r="S18" s="105"/>
      <c r="T18" s="105"/>
      <c r="U18" s="105"/>
      <c r="V18" s="105"/>
      <c r="W18" s="105"/>
      <c r="X18" s="106"/>
      <c r="Y18" s="104" t="s">
        <v>17</v>
      </c>
      <c r="Z18" s="105"/>
      <c r="AA18" s="105"/>
      <c r="AB18" s="106"/>
      <c r="AC18" s="145"/>
      <c r="AD18" s="43"/>
      <c r="AE18" s="23"/>
      <c r="AF18" s="23"/>
      <c r="AG18" s="23"/>
      <c r="AH18" s="22">
        <v>12</v>
      </c>
      <c r="AI18" s="135" t="s">
        <v>15</v>
      </c>
      <c r="AJ18" s="21" t="s">
        <v>56</v>
      </c>
      <c r="AK18" s="21"/>
      <c r="AL18" s="21"/>
      <c r="AM18" s="21"/>
      <c r="AN18" s="21"/>
      <c r="AO18" s="21"/>
      <c r="AP18" s="138"/>
    </row>
    <row r="19" spans="2:42" ht="16.2" customHeight="1" x14ac:dyDescent="0.3">
      <c r="B19" s="146"/>
      <c r="C19" s="146"/>
      <c r="D19" s="79">
        <v>1</v>
      </c>
      <c r="E19" s="79">
        <v>2</v>
      </c>
      <c r="F19" s="79">
        <v>3</v>
      </c>
      <c r="G19" s="79">
        <v>4</v>
      </c>
      <c r="H19" s="79">
        <v>5</v>
      </c>
      <c r="I19" s="79">
        <v>6</v>
      </c>
      <c r="J19" s="79">
        <v>7</v>
      </c>
      <c r="K19" s="79">
        <v>8</v>
      </c>
      <c r="L19" s="79">
        <v>9</v>
      </c>
      <c r="M19" s="79">
        <v>10</v>
      </c>
      <c r="N19" s="79">
        <v>11</v>
      </c>
      <c r="O19" s="79">
        <v>12</v>
      </c>
      <c r="P19" s="79">
        <v>13</v>
      </c>
      <c r="Q19" s="79">
        <v>14</v>
      </c>
      <c r="R19" s="79">
        <v>15</v>
      </c>
      <c r="S19" s="79">
        <v>16</v>
      </c>
      <c r="T19" s="79">
        <v>17</v>
      </c>
      <c r="U19" s="79">
        <v>18</v>
      </c>
      <c r="V19" s="79">
        <v>19</v>
      </c>
      <c r="W19" s="79">
        <v>20</v>
      </c>
      <c r="X19" s="79">
        <v>21</v>
      </c>
      <c r="Y19" s="79">
        <v>22</v>
      </c>
      <c r="Z19" s="79">
        <v>23</v>
      </c>
      <c r="AA19" s="79">
        <v>24</v>
      </c>
      <c r="AB19" s="79">
        <v>25</v>
      </c>
      <c r="AC19" s="146"/>
      <c r="AH19" s="22">
        <v>13</v>
      </c>
      <c r="AI19" s="111"/>
      <c r="AJ19" s="21" t="s">
        <v>57</v>
      </c>
      <c r="AK19" s="21"/>
      <c r="AL19" s="21"/>
      <c r="AM19" s="21"/>
      <c r="AN19" s="21"/>
      <c r="AO19" s="21"/>
      <c r="AP19" s="139" t="s">
        <v>62</v>
      </c>
    </row>
    <row r="20" spans="2:42" ht="16.2" customHeight="1" x14ac:dyDescent="0.3">
      <c r="B20" s="107" t="s">
        <v>85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9"/>
      <c r="AH20" s="22">
        <v>14</v>
      </c>
      <c r="AI20" s="111"/>
      <c r="AJ20" s="21" t="s">
        <v>58</v>
      </c>
      <c r="AK20" s="21"/>
      <c r="AL20" s="21"/>
      <c r="AM20" s="21"/>
      <c r="AN20" s="21"/>
      <c r="AO20" s="21"/>
      <c r="AP20" s="140"/>
    </row>
    <row r="21" spans="2:42" ht="16.2" customHeight="1" x14ac:dyDescent="0.3">
      <c r="B21" s="80">
        <v>1</v>
      </c>
      <c r="C21" s="81" t="s">
        <v>7</v>
      </c>
      <c r="D21" s="82">
        <v>3</v>
      </c>
      <c r="E21" s="82">
        <v>3</v>
      </c>
      <c r="F21" s="82">
        <v>3</v>
      </c>
      <c r="G21" s="82">
        <v>3</v>
      </c>
      <c r="H21" s="82">
        <v>3</v>
      </c>
      <c r="I21" s="82">
        <v>2</v>
      </c>
      <c r="J21" s="82">
        <v>2</v>
      </c>
      <c r="K21" s="82">
        <v>2</v>
      </c>
      <c r="L21" s="82">
        <v>2</v>
      </c>
      <c r="M21" s="82">
        <v>2</v>
      </c>
      <c r="N21" s="82">
        <v>2</v>
      </c>
      <c r="O21" s="82">
        <v>4</v>
      </c>
      <c r="P21" s="82">
        <v>4</v>
      </c>
      <c r="Q21" s="82">
        <v>4</v>
      </c>
      <c r="R21" s="82">
        <v>4</v>
      </c>
      <c r="S21" s="82">
        <v>4</v>
      </c>
      <c r="T21" s="82">
        <v>4</v>
      </c>
      <c r="U21" s="82">
        <v>4</v>
      </c>
      <c r="V21" s="82">
        <v>4</v>
      </c>
      <c r="W21" s="82">
        <v>4</v>
      </c>
      <c r="X21" s="82">
        <v>4</v>
      </c>
      <c r="Y21" s="82">
        <v>2</v>
      </c>
      <c r="Z21" s="82">
        <v>2</v>
      </c>
      <c r="AA21" s="82">
        <v>2</v>
      </c>
      <c r="AB21" s="82">
        <v>2</v>
      </c>
      <c r="AC21" s="83">
        <f t="shared" ref="AC21:AC23" si="1">SUM(D21:AB21)/25</f>
        <v>3</v>
      </c>
      <c r="AE21" s="24"/>
      <c r="AF21" s="24"/>
      <c r="AH21" s="22">
        <v>15</v>
      </c>
      <c r="AI21" s="111"/>
      <c r="AJ21" s="21" t="s">
        <v>59</v>
      </c>
      <c r="AK21" s="21"/>
      <c r="AL21" s="21"/>
      <c r="AM21" s="21"/>
      <c r="AN21" s="21"/>
      <c r="AO21" s="21"/>
      <c r="AP21" s="140"/>
    </row>
    <row r="22" spans="2:42" ht="16.2" customHeight="1" x14ac:dyDescent="0.3">
      <c r="B22" s="80">
        <v>2</v>
      </c>
      <c r="C22" s="81" t="s">
        <v>8</v>
      </c>
      <c r="D22" s="82">
        <v>3</v>
      </c>
      <c r="E22" s="82">
        <v>3</v>
      </c>
      <c r="F22" s="82">
        <v>3</v>
      </c>
      <c r="G22" s="82">
        <v>3</v>
      </c>
      <c r="H22" s="82">
        <v>3</v>
      </c>
      <c r="I22" s="82">
        <v>3</v>
      </c>
      <c r="J22" s="82">
        <v>3</v>
      </c>
      <c r="K22" s="82">
        <v>2</v>
      </c>
      <c r="L22" s="82">
        <v>1</v>
      </c>
      <c r="M22" s="82">
        <v>2</v>
      </c>
      <c r="N22" s="82">
        <v>1</v>
      </c>
      <c r="O22" s="82">
        <v>4</v>
      </c>
      <c r="P22" s="82">
        <v>4</v>
      </c>
      <c r="Q22" s="82">
        <v>3</v>
      </c>
      <c r="R22" s="82">
        <v>4</v>
      </c>
      <c r="S22" s="82">
        <v>3</v>
      </c>
      <c r="T22" s="82">
        <v>4</v>
      </c>
      <c r="U22" s="82">
        <v>4</v>
      </c>
      <c r="V22" s="82">
        <v>4</v>
      </c>
      <c r="W22" s="82">
        <v>3</v>
      </c>
      <c r="X22" s="82">
        <v>4</v>
      </c>
      <c r="Y22" s="82">
        <v>2</v>
      </c>
      <c r="Z22" s="82">
        <v>2</v>
      </c>
      <c r="AA22" s="82">
        <v>2</v>
      </c>
      <c r="AB22" s="82">
        <v>2</v>
      </c>
      <c r="AC22" s="83">
        <f t="shared" si="1"/>
        <v>2.88</v>
      </c>
      <c r="AD22" s="24"/>
      <c r="AE22" s="24"/>
      <c r="AF22" s="24"/>
      <c r="AH22" s="22">
        <v>16</v>
      </c>
      <c r="AI22" s="111"/>
      <c r="AJ22" s="21" t="s">
        <v>50</v>
      </c>
      <c r="AK22" s="30"/>
      <c r="AL22" s="30"/>
      <c r="AM22" s="30"/>
      <c r="AN22" s="30"/>
      <c r="AO22" s="30"/>
      <c r="AP22" s="140"/>
    </row>
    <row r="23" spans="2:42" ht="16.2" customHeight="1" x14ac:dyDescent="0.3">
      <c r="B23" s="80">
        <v>3</v>
      </c>
      <c r="C23" s="81" t="s">
        <v>9</v>
      </c>
      <c r="D23" s="82">
        <v>3</v>
      </c>
      <c r="E23" s="82">
        <v>3</v>
      </c>
      <c r="F23" s="82">
        <v>3</v>
      </c>
      <c r="G23" s="82">
        <v>3</v>
      </c>
      <c r="H23" s="82">
        <v>3</v>
      </c>
      <c r="I23" s="82">
        <v>3</v>
      </c>
      <c r="J23" s="82">
        <v>3</v>
      </c>
      <c r="K23" s="82">
        <v>2</v>
      </c>
      <c r="L23" s="82">
        <v>3</v>
      </c>
      <c r="M23" s="82">
        <v>3</v>
      </c>
      <c r="N23" s="82">
        <v>2</v>
      </c>
      <c r="O23" s="82">
        <v>4</v>
      </c>
      <c r="P23" s="82">
        <v>4</v>
      </c>
      <c r="Q23" s="82">
        <v>4</v>
      </c>
      <c r="R23" s="82">
        <v>4</v>
      </c>
      <c r="S23" s="82">
        <v>4</v>
      </c>
      <c r="T23" s="82">
        <v>4</v>
      </c>
      <c r="U23" s="82">
        <v>4</v>
      </c>
      <c r="V23" s="82">
        <v>4</v>
      </c>
      <c r="W23" s="82">
        <v>4</v>
      </c>
      <c r="X23" s="82">
        <v>4</v>
      </c>
      <c r="Y23" s="82">
        <v>3</v>
      </c>
      <c r="Z23" s="82">
        <v>1</v>
      </c>
      <c r="AA23" s="82">
        <v>3</v>
      </c>
      <c r="AB23" s="82">
        <v>1</v>
      </c>
      <c r="AC23" s="83">
        <f t="shared" si="1"/>
        <v>3.16</v>
      </c>
      <c r="AD23" s="24"/>
      <c r="AE23" s="24"/>
      <c r="AF23" s="24"/>
      <c r="AH23" s="22">
        <v>17</v>
      </c>
      <c r="AI23" s="111"/>
      <c r="AJ23" s="21" t="s">
        <v>51</v>
      </c>
      <c r="AK23" s="30"/>
      <c r="AL23" s="30"/>
      <c r="AM23" s="30"/>
      <c r="AN23" s="30"/>
      <c r="AO23" s="30"/>
      <c r="AP23" s="140"/>
    </row>
    <row r="24" spans="2:42" ht="16.2" customHeight="1" x14ac:dyDescent="0.3">
      <c r="B24" s="142" t="s">
        <v>10</v>
      </c>
      <c r="C24" s="143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84">
        <f>SUM(AC21:AC23)/3</f>
        <v>3.0133333333333332</v>
      </c>
      <c r="AD24" s="24"/>
      <c r="AE24" s="24"/>
      <c r="AF24" s="24"/>
      <c r="AH24" s="22">
        <v>18</v>
      </c>
      <c r="AI24" s="111"/>
      <c r="AJ24" s="21" t="s">
        <v>54</v>
      </c>
      <c r="AK24" s="30"/>
      <c r="AL24" s="30"/>
      <c r="AM24" s="30"/>
      <c r="AN24" s="30"/>
      <c r="AO24" s="30"/>
      <c r="AP24" s="140"/>
    </row>
    <row r="25" spans="2:42" ht="16.2" customHeight="1" x14ac:dyDescent="0.3"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4"/>
      <c r="AE25" s="24"/>
      <c r="AF25" s="24"/>
      <c r="AH25" s="22">
        <v>19</v>
      </c>
      <c r="AI25" s="111"/>
      <c r="AJ25" s="21" t="s">
        <v>55</v>
      </c>
      <c r="AK25" s="30"/>
      <c r="AL25" s="30"/>
      <c r="AM25" s="30"/>
      <c r="AN25" s="30"/>
      <c r="AO25" s="30"/>
      <c r="AP25" s="140"/>
    </row>
    <row r="26" spans="2:42" ht="16.2" customHeight="1" x14ac:dyDescent="0.3"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2">
        <v>20</v>
      </c>
      <c r="AI26" s="111"/>
      <c r="AJ26" s="21" t="s">
        <v>52</v>
      </c>
      <c r="AK26" s="30"/>
      <c r="AL26" s="30"/>
      <c r="AM26" s="30"/>
      <c r="AN26" s="30"/>
      <c r="AO26" s="30"/>
      <c r="AP26" s="140"/>
    </row>
    <row r="27" spans="2:42" ht="16.2" customHeight="1" x14ac:dyDescent="0.3"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2">
        <v>21</v>
      </c>
      <c r="AI27" s="136"/>
      <c r="AJ27" s="21" t="s">
        <v>53</v>
      </c>
      <c r="AK27" s="30"/>
      <c r="AL27" s="30"/>
      <c r="AM27" s="30"/>
      <c r="AN27" s="30"/>
      <c r="AO27" s="30"/>
      <c r="AP27" s="140"/>
    </row>
    <row r="28" spans="2:42" ht="16.2" customHeight="1" x14ac:dyDescent="0.3"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2">
        <v>22</v>
      </c>
      <c r="AI28" s="135" t="s">
        <v>17</v>
      </c>
      <c r="AJ28" s="21" t="s">
        <v>26</v>
      </c>
      <c r="AK28" s="30"/>
      <c r="AL28" s="30"/>
      <c r="AM28" s="30"/>
      <c r="AN28" s="30"/>
      <c r="AO28" s="30"/>
      <c r="AP28" s="140"/>
    </row>
    <row r="29" spans="2:42" ht="16.2" customHeight="1" x14ac:dyDescent="0.3"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2">
        <v>23</v>
      </c>
      <c r="AI29" s="111"/>
      <c r="AJ29" s="21" t="s">
        <v>27</v>
      </c>
      <c r="AK29" s="30"/>
      <c r="AL29" s="30"/>
      <c r="AM29" s="30"/>
      <c r="AN29" s="30"/>
      <c r="AO29" s="30"/>
      <c r="AP29" s="140"/>
    </row>
    <row r="30" spans="2:42" ht="16.2" customHeight="1" x14ac:dyDescent="0.3"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2">
        <v>24</v>
      </c>
      <c r="AI30" s="111"/>
      <c r="AJ30" s="21" t="s">
        <v>52</v>
      </c>
      <c r="AK30" s="30"/>
      <c r="AL30" s="30"/>
      <c r="AM30" s="30"/>
      <c r="AN30" s="30"/>
      <c r="AO30" s="30"/>
      <c r="AP30" s="140"/>
    </row>
    <row r="31" spans="2:42" ht="15.6" customHeight="1" x14ac:dyDescent="0.3">
      <c r="C31" s="24"/>
      <c r="AH31" s="22">
        <v>25</v>
      </c>
      <c r="AI31" s="136"/>
      <c r="AJ31" s="21" t="s">
        <v>53</v>
      </c>
      <c r="AK31" s="30"/>
      <c r="AL31" s="30"/>
      <c r="AM31" s="30"/>
      <c r="AN31" s="30"/>
      <c r="AO31" s="30"/>
      <c r="AP31" s="141"/>
    </row>
    <row r="33" spans="4:43" x14ac:dyDescent="0.3">
      <c r="AD33" s="24"/>
      <c r="AE33" s="24"/>
      <c r="AF33" s="24"/>
      <c r="AH33" s="17" t="s">
        <v>66</v>
      </c>
    </row>
    <row r="34" spans="4:43" ht="15" customHeight="1" thickBot="1" x14ac:dyDescent="0.35">
      <c r="AD34" s="24"/>
      <c r="AE34" s="24"/>
      <c r="AF34" s="24"/>
    </row>
    <row r="35" spans="4:43" ht="15" customHeight="1" x14ac:dyDescent="0.3">
      <c r="AD35" s="24"/>
      <c r="AE35" s="24"/>
      <c r="AF35" s="24"/>
      <c r="AH35" s="133" t="s">
        <v>46</v>
      </c>
      <c r="AI35" s="113" t="s">
        <v>39</v>
      </c>
      <c r="AJ35" s="113" t="s">
        <v>65</v>
      </c>
      <c r="AK35" s="113" t="s">
        <v>68</v>
      </c>
      <c r="AL35" s="118" t="s">
        <v>67</v>
      </c>
      <c r="AM35" s="118"/>
      <c r="AN35" s="118"/>
      <c r="AO35" s="118"/>
      <c r="AP35" s="119"/>
    </row>
    <row r="36" spans="4:43" x14ac:dyDescent="0.3">
      <c r="AD36" s="24"/>
      <c r="AE36" s="24"/>
      <c r="AF36" s="24"/>
      <c r="AH36" s="134"/>
      <c r="AI36" s="114"/>
      <c r="AJ36" s="114"/>
      <c r="AK36" s="114"/>
      <c r="AL36" s="120" t="s">
        <v>72</v>
      </c>
      <c r="AM36" s="120" t="s">
        <v>73</v>
      </c>
      <c r="AN36" s="121" t="s">
        <v>74</v>
      </c>
      <c r="AO36" s="122" t="s">
        <v>75</v>
      </c>
      <c r="AP36" s="123" t="s">
        <v>76</v>
      </c>
    </row>
    <row r="37" spans="4:43" ht="32.4" customHeight="1" x14ac:dyDescent="0.3">
      <c r="AD37" s="24"/>
      <c r="AE37" s="24"/>
      <c r="AF37" s="24"/>
      <c r="AH37" s="134"/>
      <c r="AI37" s="114"/>
      <c r="AJ37" s="114"/>
      <c r="AK37" s="114"/>
      <c r="AL37" s="120"/>
      <c r="AM37" s="120"/>
      <c r="AN37" s="121"/>
      <c r="AO37" s="122"/>
      <c r="AP37" s="123"/>
      <c r="AQ37" s="24"/>
    </row>
    <row r="38" spans="4:43" ht="24.6" customHeight="1" x14ac:dyDescent="0.3">
      <c r="AD38" s="24"/>
      <c r="AE38" s="24"/>
      <c r="AF38" s="24"/>
      <c r="AH38" s="124" t="s">
        <v>98</v>
      </c>
      <c r="AI38" s="125"/>
      <c r="AJ38" s="125"/>
      <c r="AK38" s="125"/>
      <c r="AL38" s="125"/>
      <c r="AM38" s="125"/>
      <c r="AN38" s="125"/>
      <c r="AO38" s="125"/>
      <c r="AP38" s="126"/>
      <c r="AQ38" s="24"/>
    </row>
    <row r="39" spans="4:43" ht="15" customHeight="1" x14ac:dyDescent="0.3">
      <c r="AD39" s="24"/>
      <c r="AE39" s="24"/>
      <c r="AF39" s="24"/>
      <c r="AH39" s="127" t="s">
        <v>77</v>
      </c>
      <c r="AI39" s="128"/>
      <c r="AJ39" s="128"/>
      <c r="AK39" s="128"/>
      <c r="AL39" s="128"/>
      <c r="AM39" s="128"/>
      <c r="AN39" s="128"/>
      <c r="AO39" s="128"/>
      <c r="AP39" s="129"/>
      <c r="AQ39" s="24"/>
    </row>
    <row r="40" spans="4:43" ht="27" customHeight="1" thickBot="1" x14ac:dyDescent="0.35">
      <c r="AD40" s="24"/>
      <c r="AE40" s="24"/>
      <c r="AF40" s="24"/>
      <c r="AH40" s="130" t="s">
        <v>97</v>
      </c>
      <c r="AI40" s="131"/>
      <c r="AJ40" s="131"/>
      <c r="AK40" s="131"/>
      <c r="AL40" s="131"/>
      <c r="AM40" s="131"/>
      <c r="AN40" s="131"/>
      <c r="AO40" s="131"/>
      <c r="AP40" s="132"/>
      <c r="AQ40" s="24"/>
    </row>
    <row r="41" spans="4:43" ht="15" customHeight="1" x14ac:dyDescent="0.3">
      <c r="AD41" s="23"/>
      <c r="AE41" s="23"/>
      <c r="AF41" s="23"/>
      <c r="AG41" s="23"/>
      <c r="AH41" s="35">
        <v>1</v>
      </c>
      <c r="AI41" s="115" t="s">
        <v>13</v>
      </c>
      <c r="AJ41" s="36" t="s">
        <v>47</v>
      </c>
      <c r="AK41" s="115" t="s">
        <v>69</v>
      </c>
      <c r="AL41" s="36">
        <v>6</v>
      </c>
      <c r="AM41" s="36">
        <v>6</v>
      </c>
      <c r="AN41" s="21">
        <v>5</v>
      </c>
      <c r="AO41" s="36">
        <v>6</v>
      </c>
      <c r="AP41" s="37">
        <v>6</v>
      </c>
    </row>
    <row r="42" spans="4:43" ht="15" customHeight="1" x14ac:dyDescent="0.3"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8">
        <v>2</v>
      </c>
      <c r="AI42" s="116"/>
      <c r="AJ42" s="21" t="s">
        <v>48</v>
      </c>
      <c r="AK42" s="116"/>
      <c r="AL42" s="21">
        <v>6</v>
      </c>
      <c r="AM42" s="21">
        <v>6</v>
      </c>
      <c r="AN42" s="21">
        <v>5</v>
      </c>
      <c r="AO42" s="21">
        <v>6</v>
      </c>
      <c r="AP42" s="38">
        <v>6</v>
      </c>
    </row>
    <row r="43" spans="4:43" ht="15" customHeight="1" x14ac:dyDescent="0.3"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8">
        <v>3</v>
      </c>
      <c r="AI43" s="116"/>
      <c r="AJ43" s="21" t="s">
        <v>49</v>
      </c>
      <c r="AK43" s="116"/>
      <c r="AL43" s="21">
        <v>6</v>
      </c>
      <c r="AM43" s="21">
        <v>5</v>
      </c>
      <c r="AN43" s="21">
        <v>5</v>
      </c>
      <c r="AO43" s="21">
        <v>6</v>
      </c>
      <c r="AP43" s="38">
        <v>6</v>
      </c>
    </row>
    <row r="44" spans="4:43" ht="15" customHeight="1" x14ac:dyDescent="0.3"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8">
        <v>4</v>
      </c>
      <c r="AI44" s="116"/>
      <c r="AJ44" s="21" t="s">
        <v>50</v>
      </c>
      <c r="AK44" s="116"/>
      <c r="AL44" s="21">
        <v>6</v>
      </c>
      <c r="AM44" s="21">
        <v>5</v>
      </c>
      <c r="AN44" s="21">
        <v>5</v>
      </c>
      <c r="AO44" s="21">
        <v>6</v>
      </c>
      <c r="AP44" s="38">
        <v>6</v>
      </c>
    </row>
    <row r="45" spans="4:43" ht="15" customHeight="1" x14ac:dyDescent="0.3"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8">
        <v>5</v>
      </c>
      <c r="AI45" s="116"/>
      <c r="AJ45" s="21" t="s">
        <v>51</v>
      </c>
      <c r="AK45" s="116"/>
      <c r="AL45" s="21">
        <v>6</v>
      </c>
      <c r="AM45" s="21">
        <v>5</v>
      </c>
      <c r="AN45" s="21">
        <v>5</v>
      </c>
      <c r="AO45" s="21">
        <v>6</v>
      </c>
      <c r="AP45" s="38">
        <v>6</v>
      </c>
    </row>
    <row r="46" spans="4:43" ht="15" customHeight="1" x14ac:dyDescent="0.3">
      <c r="AH46" s="28">
        <v>6</v>
      </c>
      <c r="AI46" s="116"/>
      <c r="AJ46" s="21" t="s">
        <v>52</v>
      </c>
      <c r="AK46" s="116"/>
      <c r="AL46" s="21">
        <v>6</v>
      </c>
      <c r="AM46" s="21">
        <v>6</v>
      </c>
      <c r="AN46" s="21">
        <v>5</v>
      </c>
      <c r="AO46" s="21">
        <v>6</v>
      </c>
      <c r="AP46" s="38">
        <v>6</v>
      </c>
    </row>
    <row r="47" spans="4:43" ht="15" customHeight="1" thickBot="1" x14ac:dyDescent="0.35">
      <c r="AH47" s="29">
        <v>7</v>
      </c>
      <c r="AI47" s="117"/>
      <c r="AJ47" s="39" t="s">
        <v>53</v>
      </c>
      <c r="AK47" s="117"/>
      <c r="AL47" s="39">
        <v>6</v>
      </c>
      <c r="AM47" s="39">
        <v>5</v>
      </c>
      <c r="AN47" s="21">
        <v>5</v>
      </c>
      <c r="AO47" s="39">
        <v>6</v>
      </c>
      <c r="AP47" s="40">
        <v>6</v>
      </c>
    </row>
    <row r="48" spans="4:43" ht="15" customHeight="1" x14ac:dyDescent="0.3">
      <c r="AH48" s="35">
        <v>8</v>
      </c>
      <c r="AI48" s="110" t="s">
        <v>14</v>
      </c>
      <c r="AJ48" s="36" t="s">
        <v>26</v>
      </c>
      <c r="AK48" s="110" t="s">
        <v>0</v>
      </c>
      <c r="AL48" s="36">
        <v>5</v>
      </c>
      <c r="AM48" s="36">
        <v>5</v>
      </c>
      <c r="AN48" s="36">
        <v>5</v>
      </c>
      <c r="AO48" s="36">
        <v>1</v>
      </c>
      <c r="AP48" s="37">
        <v>2</v>
      </c>
    </row>
    <row r="49" spans="34:42" ht="15" customHeight="1" x14ac:dyDescent="0.3">
      <c r="AH49" s="28">
        <v>9</v>
      </c>
      <c r="AI49" s="111"/>
      <c r="AJ49" s="21" t="s">
        <v>27</v>
      </c>
      <c r="AK49" s="111"/>
      <c r="AL49" s="21">
        <v>5</v>
      </c>
      <c r="AM49" s="21">
        <v>5</v>
      </c>
      <c r="AN49" s="21">
        <v>5</v>
      </c>
      <c r="AO49" s="21">
        <v>1</v>
      </c>
      <c r="AP49" s="38">
        <v>3</v>
      </c>
    </row>
    <row r="50" spans="34:42" ht="15" customHeight="1" x14ac:dyDescent="0.3">
      <c r="AH50" s="28">
        <v>10</v>
      </c>
      <c r="AI50" s="111"/>
      <c r="AJ50" s="21" t="s">
        <v>54</v>
      </c>
      <c r="AK50" s="111"/>
      <c r="AL50" s="21">
        <v>5</v>
      </c>
      <c r="AM50" s="21">
        <v>5</v>
      </c>
      <c r="AN50" s="21">
        <v>5</v>
      </c>
      <c r="AO50" s="21">
        <v>2</v>
      </c>
      <c r="AP50" s="38">
        <v>3</v>
      </c>
    </row>
    <row r="51" spans="34:42" ht="15" customHeight="1" thickBot="1" x14ac:dyDescent="0.35">
      <c r="AH51" s="29">
        <v>11</v>
      </c>
      <c r="AI51" s="112"/>
      <c r="AJ51" s="39" t="s">
        <v>55</v>
      </c>
      <c r="AK51" s="112"/>
      <c r="AL51" s="39">
        <v>5</v>
      </c>
      <c r="AM51" s="39">
        <v>5</v>
      </c>
      <c r="AN51" s="39">
        <v>5</v>
      </c>
      <c r="AO51" s="39">
        <v>2</v>
      </c>
      <c r="AP51" s="40">
        <v>4</v>
      </c>
    </row>
    <row r="52" spans="34:42" ht="15" customHeight="1" x14ac:dyDescent="0.3">
      <c r="AH52" s="35">
        <v>12</v>
      </c>
      <c r="AI52" s="110" t="s">
        <v>15</v>
      </c>
      <c r="AJ52" s="36" t="s">
        <v>56</v>
      </c>
      <c r="AK52" s="110" t="s">
        <v>69</v>
      </c>
      <c r="AL52" s="36">
        <v>6</v>
      </c>
      <c r="AM52" s="21">
        <v>6</v>
      </c>
      <c r="AN52" s="21">
        <v>4</v>
      </c>
      <c r="AO52" s="36">
        <v>5</v>
      </c>
      <c r="AP52" s="37">
        <v>5</v>
      </c>
    </row>
    <row r="53" spans="34:42" ht="15" customHeight="1" x14ac:dyDescent="0.3">
      <c r="AH53" s="28">
        <v>13</v>
      </c>
      <c r="AI53" s="111"/>
      <c r="AJ53" s="21" t="s">
        <v>57</v>
      </c>
      <c r="AK53" s="111"/>
      <c r="AL53" s="21">
        <v>6</v>
      </c>
      <c r="AM53" s="21">
        <v>4</v>
      </c>
      <c r="AN53" s="21">
        <v>4</v>
      </c>
      <c r="AO53" s="21">
        <v>5</v>
      </c>
      <c r="AP53" s="38">
        <v>5</v>
      </c>
    </row>
    <row r="54" spans="34:42" ht="15" customHeight="1" x14ac:dyDescent="0.3">
      <c r="AH54" s="28">
        <v>14</v>
      </c>
      <c r="AI54" s="111"/>
      <c r="AJ54" s="21" t="s">
        <v>58</v>
      </c>
      <c r="AK54" s="111"/>
      <c r="AL54" s="21">
        <v>6</v>
      </c>
      <c r="AM54" s="21">
        <v>5</v>
      </c>
      <c r="AN54" s="21">
        <v>5</v>
      </c>
      <c r="AO54" s="21">
        <v>6</v>
      </c>
      <c r="AP54" s="38">
        <v>6</v>
      </c>
    </row>
    <row r="55" spans="34:42" ht="15" customHeight="1" x14ac:dyDescent="0.3">
      <c r="AH55" s="28">
        <v>15</v>
      </c>
      <c r="AI55" s="111"/>
      <c r="AJ55" s="21" t="s">
        <v>59</v>
      </c>
      <c r="AK55" s="111"/>
      <c r="AL55" s="21">
        <v>6</v>
      </c>
      <c r="AM55" s="21">
        <v>6</v>
      </c>
      <c r="AN55" s="21">
        <v>5</v>
      </c>
      <c r="AO55" s="21">
        <v>6</v>
      </c>
      <c r="AP55" s="38">
        <v>6</v>
      </c>
    </row>
    <row r="56" spans="34:42" ht="15" customHeight="1" x14ac:dyDescent="0.3">
      <c r="AH56" s="28">
        <v>16</v>
      </c>
      <c r="AI56" s="111"/>
      <c r="AJ56" s="21" t="s">
        <v>50</v>
      </c>
      <c r="AK56" s="111"/>
      <c r="AL56" s="21">
        <v>6</v>
      </c>
      <c r="AM56" s="21">
        <v>6</v>
      </c>
      <c r="AN56" s="21">
        <v>5</v>
      </c>
      <c r="AO56" s="21">
        <v>6</v>
      </c>
      <c r="AP56" s="38">
        <v>6</v>
      </c>
    </row>
    <row r="57" spans="34:42" ht="15" customHeight="1" x14ac:dyDescent="0.3">
      <c r="AH57" s="28">
        <v>17</v>
      </c>
      <c r="AI57" s="111"/>
      <c r="AJ57" s="21" t="s">
        <v>51</v>
      </c>
      <c r="AK57" s="111"/>
      <c r="AL57" s="21">
        <v>6</v>
      </c>
      <c r="AM57" s="21">
        <v>5</v>
      </c>
      <c r="AN57" s="21">
        <v>4</v>
      </c>
      <c r="AO57" s="21">
        <v>6</v>
      </c>
      <c r="AP57" s="38">
        <v>6</v>
      </c>
    </row>
    <row r="58" spans="34:42" ht="15" customHeight="1" x14ac:dyDescent="0.3">
      <c r="AH58" s="28">
        <v>18</v>
      </c>
      <c r="AI58" s="111"/>
      <c r="AJ58" s="21" t="s">
        <v>54</v>
      </c>
      <c r="AK58" s="111"/>
      <c r="AL58" s="21">
        <v>6</v>
      </c>
      <c r="AM58" s="21">
        <v>5</v>
      </c>
      <c r="AN58" s="21">
        <v>5</v>
      </c>
      <c r="AO58" s="21">
        <v>5</v>
      </c>
      <c r="AP58" s="38">
        <v>5</v>
      </c>
    </row>
    <row r="59" spans="34:42" ht="15" customHeight="1" x14ac:dyDescent="0.3">
      <c r="AH59" s="28">
        <v>19</v>
      </c>
      <c r="AI59" s="111"/>
      <c r="AJ59" s="21" t="s">
        <v>55</v>
      </c>
      <c r="AK59" s="111"/>
      <c r="AL59" s="21">
        <v>6</v>
      </c>
      <c r="AM59" s="21">
        <v>5</v>
      </c>
      <c r="AN59" s="21">
        <v>5</v>
      </c>
      <c r="AO59" s="21">
        <v>5</v>
      </c>
      <c r="AP59" s="38">
        <v>5</v>
      </c>
    </row>
    <row r="60" spans="34:42" ht="15" customHeight="1" x14ac:dyDescent="0.3">
      <c r="AH60" s="28">
        <v>20</v>
      </c>
      <c r="AI60" s="111"/>
      <c r="AJ60" s="21" t="s">
        <v>52</v>
      </c>
      <c r="AK60" s="111"/>
      <c r="AL60" s="21">
        <v>6</v>
      </c>
      <c r="AM60" s="21">
        <v>6</v>
      </c>
      <c r="AN60" s="21">
        <v>5</v>
      </c>
      <c r="AO60" s="21">
        <v>5</v>
      </c>
      <c r="AP60" s="38">
        <v>5</v>
      </c>
    </row>
    <row r="61" spans="34:42" ht="15" customHeight="1" thickBot="1" x14ac:dyDescent="0.35">
      <c r="AH61" s="29">
        <v>21</v>
      </c>
      <c r="AI61" s="112"/>
      <c r="AJ61" s="39" t="s">
        <v>53</v>
      </c>
      <c r="AK61" s="112"/>
      <c r="AL61" s="39">
        <v>6</v>
      </c>
      <c r="AM61" s="21">
        <v>6</v>
      </c>
      <c r="AN61" s="21">
        <v>5</v>
      </c>
      <c r="AO61" s="39">
        <v>5</v>
      </c>
      <c r="AP61" s="40">
        <v>5</v>
      </c>
    </row>
    <row r="62" spans="34:42" ht="15" customHeight="1" x14ac:dyDescent="0.3">
      <c r="AH62" s="35">
        <v>22</v>
      </c>
      <c r="AI62" s="110" t="s">
        <v>17</v>
      </c>
      <c r="AJ62" s="36" t="s">
        <v>26</v>
      </c>
      <c r="AK62" s="110" t="s">
        <v>0</v>
      </c>
      <c r="AL62" s="36">
        <v>5</v>
      </c>
      <c r="AM62" s="36">
        <v>5</v>
      </c>
      <c r="AN62" s="36">
        <v>4</v>
      </c>
      <c r="AO62" s="36">
        <v>3</v>
      </c>
      <c r="AP62" s="37">
        <v>2</v>
      </c>
    </row>
    <row r="63" spans="34:42" ht="15" customHeight="1" x14ac:dyDescent="0.3">
      <c r="AH63" s="28">
        <v>23</v>
      </c>
      <c r="AI63" s="111"/>
      <c r="AJ63" s="21" t="s">
        <v>27</v>
      </c>
      <c r="AK63" s="111"/>
      <c r="AL63" s="21">
        <v>5</v>
      </c>
      <c r="AM63" s="21">
        <v>4</v>
      </c>
      <c r="AN63" s="21">
        <v>4</v>
      </c>
      <c r="AO63" s="21">
        <v>3</v>
      </c>
      <c r="AP63" s="38">
        <v>2</v>
      </c>
    </row>
    <row r="64" spans="34:42" ht="15" customHeight="1" x14ac:dyDescent="0.3">
      <c r="AH64" s="28">
        <v>24</v>
      </c>
      <c r="AI64" s="111"/>
      <c r="AJ64" s="21" t="s">
        <v>52</v>
      </c>
      <c r="AK64" s="111"/>
      <c r="AL64" s="21">
        <v>5</v>
      </c>
      <c r="AM64" s="21">
        <v>5</v>
      </c>
      <c r="AN64" s="21">
        <v>4</v>
      </c>
      <c r="AO64" s="21">
        <v>3</v>
      </c>
      <c r="AP64" s="38">
        <v>2</v>
      </c>
    </row>
    <row r="65" spans="34:42" ht="15" customHeight="1" thickBot="1" x14ac:dyDescent="0.35">
      <c r="AH65" s="29">
        <v>25</v>
      </c>
      <c r="AI65" s="112"/>
      <c r="AJ65" s="39" t="s">
        <v>53</v>
      </c>
      <c r="AK65" s="112"/>
      <c r="AL65" s="39">
        <v>5</v>
      </c>
      <c r="AM65" s="39">
        <v>4</v>
      </c>
      <c r="AN65" s="39">
        <v>4</v>
      </c>
      <c r="AO65" s="39">
        <v>3</v>
      </c>
      <c r="AP65" s="40">
        <v>3</v>
      </c>
    </row>
    <row r="66" spans="34:42" ht="15" customHeight="1" thickBot="1" x14ac:dyDescent="0.35">
      <c r="AH66" s="96" t="s">
        <v>78</v>
      </c>
      <c r="AI66" s="97"/>
      <c r="AJ66" s="97"/>
      <c r="AK66" s="97"/>
      <c r="AL66" s="58">
        <f>(SUM(AL41:AL47)+SUM(AL52:AL61))/$AH$65</f>
        <v>4.08</v>
      </c>
      <c r="AM66" s="58">
        <f t="shared" ref="AM66:AP66" si="2">(SUM(AM41:AM47)+SUM(AM52:AM61))/$AH$65</f>
        <v>3.68</v>
      </c>
      <c r="AN66" s="58">
        <f t="shared" si="2"/>
        <v>3.28</v>
      </c>
      <c r="AO66" s="58">
        <f t="shared" si="2"/>
        <v>3.84</v>
      </c>
      <c r="AP66" s="59">
        <f t="shared" si="2"/>
        <v>3.84</v>
      </c>
    </row>
    <row r="67" spans="34:42" ht="15" customHeight="1" thickBot="1" x14ac:dyDescent="0.35">
      <c r="AH67" s="98" t="s">
        <v>79</v>
      </c>
      <c r="AI67" s="99"/>
      <c r="AJ67" s="99"/>
      <c r="AK67" s="100"/>
      <c r="AL67" s="58">
        <f>(SUM(AL48:AL51)+SUM(AL62:AL65))/$AH$65</f>
        <v>1.6</v>
      </c>
      <c r="AM67" s="58">
        <f t="shared" ref="AM67:AP67" si="3">(SUM(AM48:AM51)+SUM(AM62:AM65))/$AH$65</f>
        <v>1.52</v>
      </c>
      <c r="AN67" s="58">
        <f t="shared" si="3"/>
        <v>1.44</v>
      </c>
      <c r="AO67" s="58">
        <f t="shared" si="3"/>
        <v>0.72</v>
      </c>
      <c r="AP67" s="59">
        <f t="shared" si="3"/>
        <v>0.84</v>
      </c>
    </row>
    <row r="68" spans="34:42" ht="15" customHeight="1" x14ac:dyDescent="0.3">
      <c r="AH68" s="23"/>
    </row>
    <row r="69" spans="34:42" ht="15" customHeight="1" x14ac:dyDescent="0.3">
      <c r="AH69" s="23"/>
    </row>
    <row r="70" spans="34:42" ht="15" customHeight="1" x14ac:dyDescent="0.3"/>
    <row r="71" spans="34:42" ht="15" customHeight="1" x14ac:dyDescent="0.3"/>
    <row r="72" spans="34:42" ht="15" customHeight="1" x14ac:dyDescent="0.3"/>
    <row r="73" spans="34:42" ht="15" customHeight="1" x14ac:dyDescent="0.3"/>
    <row r="74" spans="34:42" ht="15" customHeight="1" x14ac:dyDescent="0.3"/>
    <row r="75" spans="34:42" ht="15" customHeight="1" x14ac:dyDescent="0.3"/>
    <row r="76" spans="34:42" ht="15" customHeight="1" x14ac:dyDescent="0.3"/>
    <row r="77" spans="34:42" ht="15" customHeight="1" x14ac:dyDescent="0.3"/>
    <row r="78" spans="34:42" ht="15" customHeight="1" x14ac:dyDescent="0.3"/>
    <row r="79" spans="34:42" ht="15" customHeight="1" x14ac:dyDescent="0.3"/>
    <row r="80" spans="34:42" ht="15" customHeight="1" x14ac:dyDescent="0.3"/>
    <row r="81" ht="15" customHeight="1" x14ac:dyDescent="0.3"/>
    <row r="82" ht="15" customHeight="1" x14ac:dyDescent="0.3"/>
    <row r="83" ht="15" customHeight="1" x14ac:dyDescent="0.3"/>
    <row r="84" ht="15" customHeight="1" x14ac:dyDescent="0.3"/>
    <row r="85" ht="15" customHeight="1" x14ac:dyDescent="0.3"/>
    <row r="86" ht="15" customHeight="1" x14ac:dyDescent="0.3"/>
    <row r="87" ht="15" customHeight="1" x14ac:dyDescent="0.3"/>
    <row r="88" ht="15" customHeight="1" x14ac:dyDescent="0.3"/>
    <row r="89" ht="15" customHeight="1" x14ac:dyDescent="0.3"/>
    <row r="90" ht="15" customHeight="1" x14ac:dyDescent="0.3"/>
    <row r="91" ht="15" customHeight="1" x14ac:dyDescent="0.3"/>
    <row r="92" ht="15" customHeight="1" x14ac:dyDescent="0.3"/>
    <row r="93" ht="15" customHeight="1" x14ac:dyDescent="0.3"/>
    <row r="94" ht="15" customHeight="1" x14ac:dyDescent="0.3"/>
    <row r="95" ht="15" customHeight="1" x14ac:dyDescent="0.3"/>
    <row r="96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</sheetData>
  <mergeCells count="55">
    <mergeCell ref="AH5:AH6"/>
    <mergeCell ref="AI5:AI6"/>
    <mergeCell ref="AJ5:AJ6"/>
    <mergeCell ref="AI7:AI13"/>
    <mergeCell ref="B24:C24"/>
    <mergeCell ref="AC5:AC7"/>
    <mergeCell ref="B12:C12"/>
    <mergeCell ref="D5:AB5"/>
    <mergeCell ref="D17:AB17"/>
    <mergeCell ref="B17:B19"/>
    <mergeCell ref="C17:C19"/>
    <mergeCell ref="AC17:AC19"/>
    <mergeCell ref="B20:AC20"/>
    <mergeCell ref="AD7:AD10"/>
    <mergeCell ref="B5:B7"/>
    <mergeCell ref="C5:C7"/>
    <mergeCell ref="AI14:AI17"/>
    <mergeCell ref="AI18:AI27"/>
    <mergeCell ref="AI28:AI31"/>
    <mergeCell ref="AP5:AP6"/>
    <mergeCell ref="AP7:AP18"/>
    <mergeCell ref="AP19:AP31"/>
    <mergeCell ref="AK5:AO5"/>
    <mergeCell ref="AH35:AH37"/>
    <mergeCell ref="AI35:AI37"/>
    <mergeCell ref="AJ35:AJ37"/>
    <mergeCell ref="AI41:AI47"/>
    <mergeCell ref="AI48:AI51"/>
    <mergeCell ref="AK52:AK61"/>
    <mergeCell ref="AK62:AK65"/>
    <mergeCell ref="AH38:AP38"/>
    <mergeCell ref="AH39:AP39"/>
    <mergeCell ref="AH40:AP40"/>
    <mergeCell ref="AL35:AP35"/>
    <mergeCell ref="AL36:AL37"/>
    <mergeCell ref="AM36:AM37"/>
    <mergeCell ref="AN36:AN37"/>
    <mergeCell ref="AO36:AO37"/>
    <mergeCell ref="AP36:AP37"/>
    <mergeCell ref="AH66:AK66"/>
    <mergeCell ref="AH67:AK67"/>
    <mergeCell ref="D6:J6"/>
    <mergeCell ref="K6:N6"/>
    <mergeCell ref="O6:X6"/>
    <mergeCell ref="Y6:AB6"/>
    <mergeCell ref="D18:J18"/>
    <mergeCell ref="K18:N18"/>
    <mergeCell ref="O18:X18"/>
    <mergeCell ref="Y18:AB18"/>
    <mergeCell ref="B8:AC8"/>
    <mergeCell ref="AI52:AI61"/>
    <mergeCell ref="AI62:AI65"/>
    <mergeCell ref="AK35:AK37"/>
    <mergeCell ref="AK41:AK47"/>
    <mergeCell ref="AK48:AK5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DEC25-34B1-493C-9EAF-F273F82464D1}">
  <dimension ref="B1:J15"/>
  <sheetViews>
    <sheetView tabSelected="1" workbookViewId="0">
      <selection activeCell="G18" sqref="G18"/>
    </sheetView>
  </sheetViews>
  <sheetFormatPr defaultRowHeight="13.2" x14ac:dyDescent="0.25"/>
  <cols>
    <col min="1" max="1" width="8.88671875" style="14"/>
    <col min="2" max="2" width="5.109375" style="14" customWidth="1"/>
    <col min="3" max="3" width="25.6640625" style="14" customWidth="1"/>
    <col min="4" max="5" width="17.77734375" style="14" customWidth="1"/>
    <col min="6" max="6" width="8.88671875" style="14"/>
    <col min="7" max="7" width="19.88671875" style="14" customWidth="1"/>
    <col min="8" max="8" width="17.88671875" style="14" customWidth="1"/>
    <col min="9" max="9" width="20.88671875" style="14" customWidth="1"/>
    <col min="10" max="10" width="16.5546875" style="14" customWidth="1"/>
    <col min="11" max="16384" width="8.88671875" style="14"/>
  </cols>
  <sheetData>
    <row r="1" spans="2:10" ht="13.2" customHeight="1" x14ac:dyDescent="0.25">
      <c r="B1" s="13" t="s">
        <v>92</v>
      </c>
      <c r="G1" s="17" t="s">
        <v>94</v>
      </c>
      <c r="H1" s="23"/>
    </row>
    <row r="3" spans="2:10" ht="39.6" x14ac:dyDescent="0.25">
      <c r="B3" s="54" t="s">
        <v>46</v>
      </c>
      <c r="C3" s="54" t="s">
        <v>86</v>
      </c>
      <c r="D3" s="54" t="s">
        <v>87</v>
      </c>
      <c r="E3" s="54" t="s">
        <v>88</v>
      </c>
      <c r="G3" s="54" t="s">
        <v>82</v>
      </c>
      <c r="H3" s="54" t="s">
        <v>83</v>
      </c>
      <c r="I3" s="54" t="s">
        <v>84</v>
      </c>
      <c r="J3" s="54" t="s">
        <v>91</v>
      </c>
    </row>
    <row r="4" spans="2:10" ht="22.2" customHeight="1" x14ac:dyDescent="0.25">
      <c r="B4" s="55">
        <v>1</v>
      </c>
      <c r="C4" s="56" t="s">
        <v>2</v>
      </c>
      <c r="D4" s="46">
        <v>2</v>
      </c>
      <c r="E4" s="46">
        <v>4</v>
      </c>
      <c r="G4" s="55">
        <v>3</v>
      </c>
      <c r="H4" s="57">
        <v>3</v>
      </c>
      <c r="I4" s="46">
        <v>3</v>
      </c>
      <c r="J4" s="46">
        <v>3</v>
      </c>
    </row>
    <row r="5" spans="2:10" x14ac:dyDescent="0.25">
      <c r="B5" s="55">
        <v>2</v>
      </c>
      <c r="C5" s="56" t="s">
        <v>3</v>
      </c>
      <c r="D5" s="46">
        <v>2</v>
      </c>
      <c r="E5" s="46">
        <v>4</v>
      </c>
    </row>
    <row r="6" spans="2:10" x14ac:dyDescent="0.25">
      <c r="B6" s="55">
        <v>3</v>
      </c>
      <c r="C6" s="56" t="s">
        <v>89</v>
      </c>
      <c r="D6" s="46">
        <v>1</v>
      </c>
      <c r="E6" s="46">
        <v>3</v>
      </c>
    </row>
    <row r="7" spans="2:10" x14ac:dyDescent="0.25">
      <c r="B7" s="55">
        <v>4</v>
      </c>
      <c r="C7" s="56" t="s">
        <v>4</v>
      </c>
      <c r="D7" s="46">
        <v>1</v>
      </c>
      <c r="E7" s="46">
        <v>4</v>
      </c>
    </row>
    <row r="8" spans="2:10" x14ac:dyDescent="0.25">
      <c r="B8" s="55">
        <v>5</v>
      </c>
      <c r="C8" s="56" t="s">
        <v>5</v>
      </c>
      <c r="D8" s="46">
        <v>1</v>
      </c>
      <c r="E8" s="46">
        <v>4</v>
      </c>
    </row>
    <row r="9" spans="2:10" x14ac:dyDescent="0.25">
      <c r="B9" s="55"/>
      <c r="C9" s="34" t="s">
        <v>90</v>
      </c>
      <c r="D9" s="60">
        <f>SUM(D4:D8)</f>
        <v>7</v>
      </c>
      <c r="E9" s="60">
        <f>SUM(E4:E8)</f>
        <v>19</v>
      </c>
    </row>
    <row r="11" spans="2:10" x14ac:dyDescent="0.25">
      <c r="G11" s="17" t="s">
        <v>95</v>
      </c>
    </row>
    <row r="12" spans="2:10" ht="39.6" x14ac:dyDescent="0.25">
      <c r="G12" s="54" t="s">
        <v>7</v>
      </c>
      <c r="H12" s="54" t="s">
        <v>8</v>
      </c>
      <c r="I12" s="54" t="s">
        <v>93</v>
      </c>
      <c r="J12" s="54" t="s">
        <v>70</v>
      </c>
    </row>
    <row r="13" spans="2:10" ht="21" customHeight="1" x14ac:dyDescent="0.25">
      <c r="G13" s="55">
        <v>3</v>
      </c>
      <c r="H13" s="57">
        <v>3</v>
      </c>
      <c r="I13" s="46">
        <v>3</v>
      </c>
      <c r="J13" s="46">
        <v>3</v>
      </c>
    </row>
    <row r="15" spans="2:10" x14ac:dyDescent="0.25">
      <c r="B15" s="148"/>
      <c r="C15" s="148"/>
      <c r="D15" s="148"/>
      <c r="E15" s="148"/>
    </row>
  </sheetData>
  <mergeCells count="1">
    <mergeCell ref="B15:E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Grouping</vt:lpstr>
      <vt:lpstr>Measurement</vt:lpstr>
      <vt:lpstr>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Kusno</dc:creator>
  <cp:lastModifiedBy>Kusno Soemantri</cp:lastModifiedBy>
  <dcterms:created xsi:type="dcterms:W3CDTF">2024-01-20T01:08:20Z</dcterms:created>
  <dcterms:modified xsi:type="dcterms:W3CDTF">2024-07-16T06:32:45Z</dcterms:modified>
</cp:coreProperties>
</file>